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.tys\Documents\"/>
    </mc:Choice>
  </mc:AlternateContent>
  <xr:revisionPtr revIDLastSave="0" documentId="13_ncr:1_{725546B9-0DB8-443D-83B4-031A36961233}" xr6:coauthVersionLast="47" xr6:coauthVersionMax="47" xr10:uidLastSave="{00000000-0000-0000-0000-000000000000}"/>
  <bookViews>
    <workbookView xWindow="-120" yWindow="-120" windowWidth="29040" windowHeight="15840" xr2:uid="{EA417F5A-0143-4CC5-A0A9-F75A281A9736}"/>
  </bookViews>
  <sheets>
    <sheet name="Додаток 1 Прайс  на послуги" sheetId="1" r:id="rId1"/>
  </sheets>
  <externalReferences>
    <externalReference r:id="rId2"/>
  </externalReferences>
  <definedNames>
    <definedName name="_xlnm.Print_Area" localSheetId="0">'Додаток 1 Прайс  на послуги'!$B$1:$G$119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" l="1"/>
  <c r="G114" i="1" s="1"/>
  <c r="D113" i="1"/>
  <c r="G113" i="1" s="1"/>
  <c r="E112" i="1"/>
  <c r="J112" i="1" s="1"/>
  <c r="E111" i="1"/>
  <c r="J111" i="1" s="1"/>
  <c r="J110" i="1"/>
  <c r="G110" i="1"/>
  <c r="E109" i="1"/>
  <c r="G109" i="1" s="1"/>
  <c r="E108" i="1"/>
  <c r="G108" i="1" s="1"/>
  <c r="E107" i="1"/>
  <c r="J107" i="1" s="1"/>
  <c r="J106" i="1"/>
  <c r="G106" i="1"/>
  <c r="E106" i="1"/>
  <c r="J105" i="1"/>
  <c r="G105" i="1"/>
  <c r="E104" i="1"/>
  <c r="J104" i="1" s="1"/>
  <c r="E103" i="1"/>
  <c r="J103" i="1" s="1"/>
  <c r="J102" i="1"/>
  <c r="G102" i="1"/>
  <c r="E101" i="1"/>
  <c r="G101" i="1" s="1"/>
  <c r="E100" i="1"/>
  <c r="J100" i="1" s="1"/>
  <c r="J99" i="1"/>
  <c r="G99" i="1"/>
  <c r="E98" i="1"/>
  <c r="J98" i="1" s="1"/>
  <c r="E97" i="1"/>
  <c r="J97" i="1" s="1"/>
  <c r="E96" i="1"/>
  <c r="G96" i="1" s="1"/>
  <c r="E95" i="1"/>
  <c r="J95" i="1" s="1"/>
  <c r="J94" i="1"/>
  <c r="G94" i="1"/>
  <c r="J93" i="1"/>
  <c r="G93" i="1"/>
  <c r="E92" i="1"/>
  <c r="G92" i="1" s="1"/>
  <c r="E91" i="1"/>
  <c r="J91" i="1" s="1"/>
  <c r="J90" i="1"/>
  <c r="E90" i="1"/>
  <c r="G90" i="1" s="1"/>
  <c r="E89" i="1"/>
  <c r="G89" i="1" s="1"/>
  <c r="E88" i="1"/>
  <c r="G88" i="1" s="1"/>
  <c r="E87" i="1"/>
  <c r="G87" i="1" s="1"/>
  <c r="J86" i="1"/>
  <c r="G86" i="1"/>
  <c r="J85" i="1"/>
  <c r="G85" i="1"/>
  <c r="E84" i="1"/>
  <c r="G84" i="1" s="1"/>
  <c r="E83" i="1"/>
  <c r="J83" i="1" s="1"/>
  <c r="E82" i="1"/>
  <c r="J82" i="1" s="1"/>
  <c r="E81" i="1"/>
  <c r="J81" i="1" s="1"/>
  <c r="J80" i="1"/>
  <c r="G80" i="1"/>
  <c r="E79" i="1"/>
  <c r="G79" i="1" s="1"/>
  <c r="E78" i="1"/>
  <c r="J78" i="1" s="1"/>
  <c r="E77" i="1"/>
  <c r="G77" i="1" s="1"/>
  <c r="E76" i="1"/>
  <c r="J76" i="1" s="1"/>
  <c r="J75" i="1"/>
  <c r="G75" i="1"/>
  <c r="J74" i="1"/>
  <c r="G74" i="1"/>
  <c r="E73" i="1"/>
  <c r="J73" i="1" s="1"/>
  <c r="E72" i="1"/>
  <c r="J72" i="1" s="1"/>
  <c r="E71" i="1"/>
  <c r="G71" i="1" s="1"/>
  <c r="E70" i="1"/>
  <c r="J70" i="1" s="1"/>
  <c r="E69" i="1"/>
  <c r="G69" i="1" s="1"/>
  <c r="E68" i="1"/>
  <c r="J68" i="1" s="1"/>
  <c r="E67" i="1"/>
  <c r="G67" i="1" s="1"/>
  <c r="E66" i="1"/>
  <c r="J66" i="1" s="1"/>
  <c r="E65" i="1"/>
  <c r="G65" i="1" s="1"/>
  <c r="E64" i="1"/>
  <c r="J64" i="1" s="1"/>
  <c r="E63" i="1"/>
  <c r="G63" i="1" s="1"/>
  <c r="E62" i="1"/>
  <c r="J62" i="1" s="1"/>
  <c r="J61" i="1"/>
  <c r="G61" i="1"/>
  <c r="J60" i="1"/>
  <c r="G60" i="1"/>
  <c r="E59" i="1"/>
  <c r="J59" i="1" s="1"/>
  <c r="E58" i="1"/>
  <c r="J58" i="1" s="1"/>
  <c r="E57" i="1"/>
  <c r="G57" i="1" s="1"/>
  <c r="J56" i="1"/>
  <c r="G56" i="1"/>
  <c r="E55" i="1"/>
  <c r="J55" i="1" s="1"/>
  <c r="E54" i="1"/>
  <c r="G54" i="1" s="1"/>
  <c r="E53" i="1"/>
  <c r="J53" i="1" s="1"/>
  <c r="E52" i="1"/>
  <c r="J52" i="1" s="1"/>
  <c r="J51" i="1"/>
  <c r="G51" i="1"/>
  <c r="J50" i="1"/>
  <c r="G50" i="1"/>
  <c r="E49" i="1"/>
  <c r="J49" i="1" s="1"/>
  <c r="E48" i="1"/>
  <c r="J48" i="1" s="1"/>
  <c r="E47" i="1"/>
  <c r="J47" i="1" s="1"/>
  <c r="J46" i="1"/>
  <c r="G46" i="1"/>
  <c r="J45" i="1"/>
  <c r="G45" i="1"/>
  <c r="J44" i="1"/>
  <c r="G44" i="1"/>
  <c r="J43" i="1"/>
  <c r="G43" i="1"/>
  <c r="J42" i="1"/>
  <c r="G42" i="1"/>
  <c r="E41" i="1"/>
  <c r="G41" i="1" s="1"/>
  <c r="E40" i="1"/>
  <c r="J40" i="1" s="1"/>
  <c r="E39" i="1"/>
  <c r="G39" i="1" s="1"/>
  <c r="J38" i="1"/>
  <c r="G38" i="1"/>
  <c r="E37" i="1"/>
  <c r="J37" i="1" s="1"/>
  <c r="E36" i="1"/>
  <c r="J36" i="1" s="1"/>
  <c r="E35" i="1"/>
  <c r="J35" i="1" s="1"/>
  <c r="J34" i="1"/>
  <c r="G34" i="1"/>
  <c r="E33" i="1"/>
  <c r="G33" i="1" s="1"/>
  <c r="E32" i="1"/>
  <c r="J32" i="1" s="1"/>
  <c r="E31" i="1"/>
  <c r="G31" i="1" s="1"/>
  <c r="J30" i="1"/>
  <c r="G30" i="1"/>
  <c r="J29" i="1"/>
  <c r="G29" i="1"/>
  <c r="E28" i="1"/>
  <c r="J28" i="1" s="1"/>
  <c r="E27" i="1"/>
  <c r="J27" i="1" s="1"/>
  <c r="E26" i="1"/>
  <c r="J26" i="1" s="1"/>
  <c r="E25" i="1"/>
  <c r="G25" i="1" s="1"/>
  <c r="J24" i="1"/>
  <c r="G24" i="1"/>
  <c r="E23" i="1"/>
  <c r="J23" i="1" s="1"/>
  <c r="E22" i="1"/>
  <c r="G22" i="1" s="1"/>
  <c r="E21" i="1"/>
  <c r="J21" i="1" s="1"/>
  <c r="E20" i="1"/>
  <c r="J20" i="1" s="1"/>
  <c r="J19" i="1"/>
  <c r="G19" i="1"/>
  <c r="E18" i="1"/>
  <c r="G18" i="1" s="1"/>
  <c r="E17" i="1"/>
  <c r="G17" i="1" s="1"/>
  <c r="E16" i="1"/>
  <c r="G16" i="1" s="1"/>
  <c r="J15" i="1"/>
  <c r="G15" i="1"/>
  <c r="E14" i="1"/>
  <c r="J14" i="1" s="1"/>
  <c r="E13" i="1"/>
  <c r="J13" i="1" s="1"/>
  <c r="E12" i="1"/>
  <c r="G12" i="1" s="1"/>
  <c r="E11" i="1"/>
  <c r="J11" i="1" s="1"/>
  <c r="J10" i="1"/>
  <c r="E9" i="1"/>
  <c r="G9" i="1" s="1"/>
  <c r="E8" i="1"/>
  <c r="G8" i="1" s="1"/>
  <c r="E7" i="1"/>
  <c r="J7" i="1" s="1"/>
  <c r="E6" i="1"/>
  <c r="G6" i="1" s="1"/>
  <c r="G107" i="1" l="1"/>
  <c r="G13" i="1"/>
  <c r="J108" i="1"/>
  <c r="J6" i="1"/>
  <c r="G76" i="1"/>
  <c r="G49" i="1"/>
  <c r="G26" i="1"/>
  <c r="G27" i="1"/>
  <c r="J89" i="1"/>
  <c r="G11" i="1"/>
  <c r="G37" i="1"/>
  <c r="J39" i="1"/>
  <c r="G59" i="1"/>
  <c r="G97" i="1"/>
  <c r="J8" i="1"/>
  <c r="G14" i="1"/>
  <c r="G28" i="1"/>
  <c r="G35" i="1"/>
  <c r="G40" i="1"/>
  <c r="J77" i="1"/>
  <c r="J92" i="1"/>
  <c r="G98" i="1"/>
  <c r="J9" i="1"/>
  <c r="G36" i="1"/>
  <c r="G111" i="1"/>
  <c r="J41" i="1"/>
  <c r="G47" i="1"/>
  <c r="J79" i="1"/>
  <c r="J88" i="1"/>
  <c r="J17" i="1"/>
  <c r="G95" i="1"/>
  <c r="J101" i="1"/>
  <c r="E113" i="1"/>
  <c r="J113" i="1" s="1"/>
  <c r="J18" i="1"/>
  <c r="G58" i="1"/>
  <c r="E114" i="1"/>
  <c r="J33" i="1"/>
  <c r="J65" i="1"/>
  <c r="G100" i="1"/>
  <c r="J22" i="1"/>
  <c r="J31" i="1"/>
  <c r="J54" i="1"/>
  <c r="J63" i="1"/>
  <c r="J67" i="1"/>
  <c r="J71" i="1"/>
  <c r="J84" i="1"/>
  <c r="G23" i="1"/>
  <c r="G32" i="1"/>
  <c r="G55" i="1"/>
  <c r="G64" i="1"/>
  <c r="G68" i="1"/>
  <c r="G72" i="1"/>
  <c r="G81" i="1"/>
  <c r="G103" i="1"/>
  <c r="G112" i="1"/>
  <c r="G20" i="1"/>
  <c r="G73" i="1"/>
  <c r="G104" i="1"/>
  <c r="G7" i="1"/>
  <c r="G78" i="1"/>
  <c r="G91" i="1"/>
  <c r="J16" i="1"/>
  <c r="G48" i="1"/>
  <c r="J12" i="1"/>
  <c r="G21" i="1"/>
  <c r="J25" i="1"/>
  <c r="G53" i="1"/>
  <c r="J57" i="1"/>
  <c r="G62" i="1"/>
  <c r="G66" i="1"/>
  <c r="G70" i="1"/>
  <c r="G83" i="1"/>
  <c r="J96" i="1"/>
  <c r="J109" i="1"/>
  <c r="G52" i="1"/>
  <c r="J69" i="1"/>
  <c r="J87" i="1"/>
  <c r="G82" i="1"/>
</calcChain>
</file>

<file path=xl/sharedStrings.xml><?xml version="1.0" encoding="utf-8"?>
<sst xmlns="http://schemas.openxmlformats.org/spreadsheetml/2006/main" count="177" uniqueCount="153">
  <si>
    <t>Вартість робіт (послуг)</t>
  </si>
  <si>
    <t>які виконуються Закарпатською філією ТОВ "Газорозподільні мережі України"</t>
  </si>
  <si>
    <t>№ п/п</t>
  </si>
  <si>
    <t>Вид роботи</t>
  </si>
  <si>
    <t>Ціна без ПДВ, грн.</t>
  </si>
  <si>
    <t>Ціна з ПДВ, грн.</t>
  </si>
  <si>
    <t>2024 рік діючі ціни</t>
  </si>
  <si>
    <t>різниця</t>
  </si>
  <si>
    <t>Гідравлічний  розрахунок для надання  інформаціі щодо величини  потужності  на ділянці ГРМ (окрім величин потужності на ГРП)</t>
  </si>
  <si>
    <t>ділянка ГРМ до 50 споживачів</t>
  </si>
  <si>
    <t>ділянка ГРМ від 51 до 200 споживачів</t>
  </si>
  <si>
    <t>ділянка ГРМ від 201 до 500 споживачів</t>
  </si>
  <si>
    <t>ділянка ГРМ від 501 і більше  споживачів</t>
  </si>
  <si>
    <t>Надання вихідних даних (документів) , які необхідні для проведення гідравлічного розрахунку на запит (звернення) замовника</t>
  </si>
  <si>
    <t>Розробка Технічних умов приєднання до газорозподільної системи</t>
  </si>
  <si>
    <t>3.1</t>
  </si>
  <si>
    <r>
      <t>Газифікація об'єкта з обсягом споживання  більше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</si>
  <si>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3.2</t>
  </si>
  <si>
    <r>
      <t xml:space="preserve"> Газифікація об'єкта з обсягом споживання 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 (окрім  індивідуальних житлових будинків, квартир)</t>
    </r>
  </si>
  <si>
    <t>3.3</t>
  </si>
  <si>
    <r>
      <t xml:space="preserve"> Газифікація   індивідуальних житлових будинків a6o квартир з обсягом споживання 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</si>
  <si>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Розробка Технічних умов на реконструкцію систем газопостачання (не приєднання до ГРМ)</t>
  </si>
  <si>
    <t>4.1</t>
  </si>
  <si>
    <r>
      <t>Реконструкція  системи газопостачання об'скта з обсягом споживанітя  більше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</si>
  <si>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4.2</t>
  </si>
  <si>
    <r>
      <t>Реконструкція системи  газопостачання об'єкта з обсягом споживання 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 (окрім
індивідуальних житлових будинків, квартир)</t>
    </r>
  </si>
  <si>
    <t>4.3</t>
  </si>
  <si>
    <r>
      <t>Реконструкція системи  газопостачання індивідуальних житлових будинків або квартир з обсягом споживання 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</si>
  <si>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4.4</t>
  </si>
  <si>
    <t>Реконструкція  газопроводу  та/або споруд на ньому</t>
  </si>
  <si>
    <t>Погодження проекту зовнішнього/внутрішнього газопостачання</t>
  </si>
  <si>
    <t>5.1</t>
  </si>
  <si>
    <r>
      <t>Газифікація  a6o реконструкція  системи газопостачання об'єкта з обсягом споживання  більше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</si>
  <si>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5.2</t>
  </si>
  <si>
    <r>
      <t xml:space="preserve"> Газифікація або реконструкція системи газопостачання об'єкта з обсягом споживання 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 (окрім індивідуальних житлових будинків, квартир)</t>
    </r>
  </si>
  <si>
    <t>5.3</t>
  </si>
  <si>
    <r>
      <t xml:space="preserve"> Газифікація a6o реконструкція  системи газопостачання індивідуальних житлових будинків a6o квартир з обсягом споживання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</si>
  <si>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5.4</t>
  </si>
  <si>
    <t xml:space="preserve"> Реконструкція  газопроводу та/або споруд на ньому</t>
  </si>
  <si>
    <t xml:space="preserve">6 </t>
  </si>
  <si>
    <t>Підключення газових мереж (врізка в діючі мережі з пуском газу у газопровід)</t>
  </si>
  <si>
    <t>6.1</t>
  </si>
  <si>
    <r>
      <t xml:space="preserve">Роботи з приєднання (врізка) газових мереж </t>
    </r>
    <r>
      <rPr>
        <u/>
        <sz val="12"/>
        <color theme="1"/>
        <rFont val="Times New Roman"/>
        <family val="1"/>
        <charset val="204"/>
      </rPr>
      <t>без зниження</t>
    </r>
    <r>
      <rPr>
        <sz val="12"/>
        <color theme="1"/>
        <rFont val="Times New Roman"/>
        <family val="1"/>
        <charset val="204"/>
      </rPr>
      <t xml:space="preserve"> тиску у діючі мережі,  діаметром новозбудованого a6o реконструйованого газопроводу (сталеві):</t>
    </r>
  </si>
  <si>
    <t>діаметром  до Ду 40 мм</t>
  </si>
  <si>
    <t>діаметром  від Ду 50 мм до Ду 100 мм</t>
  </si>
  <si>
    <t>діаметром  більше Ду 100 мм</t>
  </si>
  <si>
    <t>6.2</t>
  </si>
  <si>
    <t>Роботи з приєднання  (врізка) газових  мереж зі зниженням тиску у діючі мережі,  діаметром новозбудованого a6o реконструйованого газопроводу  (сталеві):</t>
  </si>
  <si>
    <t>діаметром до Ду 40 мм</t>
  </si>
  <si>
    <t>діаметром від Ду 50 мм до Ду 100 мм</t>
  </si>
  <si>
    <t>діаметром більше Ду 100 мм</t>
  </si>
  <si>
    <t>6.3</t>
  </si>
  <si>
    <t xml:space="preserve"> Роботи з приєднання   газових мереж  у діючі мережі без припинення  газопостачання, діаметром новозбудованого a6o реконструйованого газопроводу  ПЕ):</t>
  </si>
  <si>
    <t>діаметром до Ду  40 мм</t>
  </si>
  <si>
    <t>діаметром від Ду 50 мм до Ду 110 мм</t>
  </si>
  <si>
    <t>діаметром більше Ду 110 мм</t>
  </si>
  <si>
    <t>6.4</t>
  </si>
  <si>
    <r>
      <t xml:space="preserve"> Роботи з приєднання газових мереж  у діючі мережі з </t>
    </r>
    <r>
      <rPr>
        <u/>
        <sz val="12"/>
        <color theme="1"/>
        <rFont val="Times New Roman"/>
        <family val="1"/>
        <charset val="204"/>
      </rPr>
      <t>припиненням</t>
    </r>
    <r>
      <rPr>
        <sz val="12"/>
        <color theme="1"/>
        <rFont val="Times New Roman"/>
        <family val="1"/>
        <charset val="204"/>
      </rPr>
      <t>  газопостачання, діаметром новозбудованого або реконструйованого газопроводу (ПE):</t>
    </r>
  </si>
  <si>
    <t>Прийняття в експлуатацію вузла обліку газу/побутового лічильника газу як комерційного, в тoму числі перевірка на відповідність системи газопостачання проектній документації</t>
  </si>
  <si>
    <t>7.1</t>
  </si>
  <si>
    <r>
      <t>При газифікації a6o реконструкції системи газопостачання об'єкта з обсягом споживання більше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</si>
  <si>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7.2</t>
  </si>
  <si>
    <r>
      <t xml:space="preserve"> При газифікації або реконструкції системи газопостачання об'єкта з обсягом споживання 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 (окрім індивідуальних житлових будинків, квартир)</t>
    </r>
  </si>
  <si>
    <t>7.3</t>
  </si>
  <si>
    <r>
      <t>При газифікації a6o реконструкції системи газопостачання індивідуальних житлових будинків a6o квартир з обсягом споживання до 16 м</t>
    </r>
    <r>
      <rPr>
        <sz val="12"/>
        <color theme="1"/>
        <rFont val="Calibri"/>
        <family val="2"/>
        <charset val="204"/>
      </rPr>
      <t>ᶾ</t>
    </r>
    <r>
      <rPr>
        <sz val="12"/>
        <color theme="1"/>
        <rFont val="Times New Roman"/>
        <family val="1"/>
        <charset val="204"/>
      </rPr>
      <t>/год</t>
    </r>
  </si>
  <si>
    <t>8.</t>
  </si>
  <si>
    <t>Пуск газу в газове обладнання житлового будинку</t>
  </si>
  <si>
    <t>8.1</t>
  </si>
  <si>
    <t>Пуск газу в газове обладнання  житлового будинку</t>
  </si>
  <si>
    <t>8.1.1</t>
  </si>
  <si>
    <t>із кількістю приладів на стояку до 5</t>
  </si>
  <si>
    <t>8.1.2</t>
  </si>
  <si>
    <t>із кількістю приладів на стояку 6-10</t>
  </si>
  <si>
    <t>8.1.3</t>
  </si>
  <si>
    <t>із кількістю приладів на стояку 11-15</t>
  </si>
  <si>
    <t>8.1.4</t>
  </si>
  <si>
    <t>із кількістю приладів на стояку більше 15</t>
  </si>
  <si>
    <t>8.2</t>
  </si>
  <si>
    <t>Пуск газу  в окрему  квартиру житлового будинку</t>
  </si>
  <si>
    <t>8.2.1</t>
  </si>
  <si>
    <t>на один газовий  прилад</t>
  </si>
  <si>
    <t>8.2.2</t>
  </si>
  <si>
    <t>на кожен  наступний  газовий прилад</t>
  </si>
  <si>
    <t>8.3</t>
  </si>
  <si>
    <t>Пуск газу  на об'єкт  непобутового  призначення</t>
  </si>
  <si>
    <t xml:space="preserve">9. </t>
  </si>
  <si>
    <t>Припинення/обмеження розподілу природного газу (надземне виконання)</t>
  </si>
  <si>
    <t>9.1</t>
  </si>
  <si>
    <t>Відключення  шляхом закриття  крана із встановленням  заглушки a6o блінди та пломбуванням (надземне виконання)</t>
  </si>
  <si>
    <t>діаметром до Ду 50 мм</t>
  </si>
  <si>
    <t>діаметром  до Ду 50 мм (ускладнені умови)</t>
  </si>
  <si>
    <t>діаметром від Ду 65 мм до 100 мм включно</t>
  </si>
  <si>
    <t>діаметром від Ду 65 мм до 100 мм включно (ускладнені умови)</t>
  </si>
  <si>
    <t>діаметром від Ду 125 мм до Ду 300 мм включно</t>
  </si>
  <si>
    <t>діаметром від Ду 125 мм до Ду 300 мм включно (ускладнені умови)</t>
  </si>
  <si>
    <t>діаметром більше Ду 350 мм</t>
  </si>
  <si>
    <t>діаметром більше Ду 350 мм (ускладнені умови)</t>
  </si>
  <si>
    <t>9.2</t>
  </si>
  <si>
    <t>Відключення  шляхом закриття  крана із встановленням  пломби Ду до 50 мм</t>
  </si>
  <si>
    <t>9.3</t>
  </si>
  <si>
    <t>Відключення  шляхом закриття  крана із встановленням  пломби Ду до 50 мм (ускладнені умови)</t>
  </si>
  <si>
    <t>9.4</t>
  </si>
  <si>
    <t>Відключення  шляхом закриття  крана із вcтaнoвлeнням  пломби від Ду 65 мм i більше</t>
  </si>
  <si>
    <t>9.5</t>
  </si>
  <si>
    <t>Відключення  шляхом закриття крана із встановленням  пломби від Ду 65 мм i більше (ускладнені умови)</t>
  </si>
  <si>
    <t>Припинення/обмеження розподілу природного газу (підземне виконання)</t>
  </si>
  <si>
    <t>9.6</t>
  </si>
  <si>
    <t>Відключення  шляхом закриття крана із встановленням  заглушки a6o блінди та плoмбyвaнням в газовому колодязі</t>
  </si>
  <si>
    <t>9.7</t>
  </si>
  <si>
    <t>Відключення  шляхом закриття  коверного крана</t>
  </si>
  <si>
    <t>Відновлення розподілу природного газу (надземне виконання)</t>
  </si>
  <si>
    <t>10.1</t>
  </si>
  <si>
    <t>Підключення  шляхом відкриття  крана із зняттям заглушки a6o блінди та пломби  (надземне виконання)</t>
  </si>
  <si>
    <t>10.2</t>
  </si>
  <si>
    <t>Підключення  шляхом відкриття  крана  із зняттям пломби Ду до 50 мм</t>
  </si>
  <si>
    <t>10.3</t>
  </si>
  <si>
    <t>Підключення  шляхом  відкриття  крана із зняттям помби від Ду 65 мм i більше</t>
  </si>
  <si>
    <t>Відновлення розподілу природного газу (підземне виконання)</t>
  </si>
  <si>
    <t>10.4</t>
  </si>
  <si>
    <t>Підключення  шляхом  відкриття  крана із зняттям заглушки a6o блінди та пломби  в газовому колодязі
(підземне  виконання)</t>
  </si>
  <si>
    <t>діаметром  від Ду 65 мм до 100 мм включно</t>
  </si>
  <si>
    <t>10.4.1</t>
  </si>
  <si>
    <t>Підключення  шляхом  відкриття  крана із зняттям  заглушки a6o блінди та пломби  в ковері
(підземне виконання)</t>
  </si>
  <si>
    <t>діаметром від Ду 65 i більше</t>
  </si>
  <si>
    <t>11</t>
  </si>
  <si>
    <t>Оформлення та нагляд за роботами в охоронній зоні газорозподільних мереж</t>
  </si>
  <si>
    <t>11.1</t>
  </si>
  <si>
    <t>Оформлення та нагляд за роботами  в охоронній зоні  газорозподільних мереж (первинний  виїзд)</t>
  </si>
  <si>
    <t>11.2</t>
  </si>
  <si>
    <t>Оформлення  та нагляд за роботами  в охоронній зоні газорозподільних мереж (повторний  виїзд)</t>
  </si>
  <si>
    <t>12</t>
  </si>
  <si>
    <t>Демонтаж  побутового лічильника  газу на повірку</t>
  </si>
  <si>
    <t>12.1</t>
  </si>
  <si>
    <t>Демонтаж  побутового лічильника  газу мембранного типу на періодичну  чи позачергову повірку</t>
  </si>
  <si>
    <t>12.2</t>
  </si>
  <si>
    <t>Демонтаж побутового лічильника газу мембранного типу на експертизу</t>
  </si>
  <si>
    <t>12.3</t>
  </si>
  <si>
    <t>Демонтаж побутового лічильника  газу роторного типу  на періодичну  чи позачергову  повірку</t>
  </si>
  <si>
    <t>12.4</t>
  </si>
  <si>
    <t>Демонтаж побутового лічильника гаэу  роторного типу на експертизу</t>
  </si>
  <si>
    <t>13</t>
  </si>
  <si>
    <t>Проведення повірки побутового лічильника газу</t>
  </si>
  <si>
    <t>13.1</t>
  </si>
  <si>
    <t>Виконання  періодичної a6o позачергової повірки побутового лічильника  газу мембранного типу у кількості 1  шт.</t>
  </si>
  <si>
    <t>13.2</t>
  </si>
  <si>
    <t>Виконання  періодичної a6o позачергової  повірки побутового лічильника  газу мембранного  типу у
кількості до 10 шт.</t>
  </si>
  <si>
    <t>13.3</t>
  </si>
  <si>
    <t>Виконання експертизи побутового лічильника  газу мембранного  типу</t>
  </si>
  <si>
    <t>13.4</t>
  </si>
  <si>
    <t>Виконання екепертизи побутового лічильника газу роторного типу</t>
  </si>
  <si>
    <t>Примітки:</t>
  </si>
  <si>
    <t>Додатково враховуються транспортні витрати та вартість матеріалів, необхідних для виконання даних робіт,  витрати оператора ГРМ на закупівлю газу  для продувки та заповнення газових мереж під час виконання робіт.</t>
  </si>
  <si>
    <t>Вартість інших робіт (послуг), що не ввійшли до переліку, рораховуються окремо на підставі індивідуальних калькуляцій та кошторисів, відповідно до технології виконання.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</si>
</sst>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"/>
    <numFmt numFmtId="166" formatCode="0.000"/>
  </numFmts>
  <fonts count="11" x14ac:knownFonts="1">
    <font>
      <sz val="11"/>
      <color theme="1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ptos Narrow"/>
      <family val="2"/>
      <charset val="204"/>
      <scheme val="minor"/>
    </font>
    <font>
      <b/>
      <sz val="14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sz val="11"/>
      <name val="Aptos Narrow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0" fillId="0" borderId="1" xfId="0" applyBorder="1"/>
    <xf numFmtId="0" fontId="7" fillId="0" borderId="1" xfId="0" applyFont="1" applyBorder="1" applyAlignment="1">
      <alignment horizontal="left" vertical="center" wrapText="1" indent="5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0" fillId="0" borderId="1" xfId="0" applyNumberFormat="1" applyBorder="1"/>
    <xf numFmtId="2" fontId="5" fillId="0" borderId="0" xfId="0" applyNumberFormat="1" applyFont="1"/>
    <xf numFmtId="165" fontId="5" fillId="0" borderId="2" xfId="0" applyNumberFormat="1" applyFont="1" applyBorder="1" applyAlignment="1">
      <alignment horizontal="center"/>
    </xf>
    <xf numFmtId="0" fontId="1" fillId="0" borderId="0" xfId="0" applyFont="1"/>
    <xf numFmtId="165" fontId="5" fillId="0" borderId="2" xfId="0" applyNumberFormat="1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4"/>
    </xf>
    <xf numFmtId="0" fontId="7" fillId="0" borderId="1" xfId="0" applyFont="1" applyBorder="1" applyAlignment="1">
      <alignment horizontal="left" vertical="center" wrapText="1" indent="24"/>
    </xf>
    <xf numFmtId="0" fontId="7" fillId="0" borderId="1" xfId="0" applyFont="1" applyBorder="1" applyAlignment="1">
      <alignment horizontal="left" vertical="center" wrapText="1" indent="25"/>
    </xf>
    <xf numFmtId="165" fontId="5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7" fillId="0" borderId="1" xfId="0" applyFont="1" applyBorder="1" applyAlignment="1">
      <alignment horizontal="center" vertical="top" wrapText="1"/>
    </xf>
    <xf numFmtId="0" fontId="5" fillId="0" borderId="5" xfId="0" applyFont="1" applyBorder="1"/>
    <xf numFmtId="0" fontId="7" fillId="0" borderId="1" xfId="0" applyFont="1" applyBorder="1" applyAlignment="1">
      <alignment horizontal="left" vertical="center" wrapText="1" indent="22"/>
    </xf>
    <xf numFmtId="165" fontId="5" fillId="0" borderId="5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 indent="22"/>
    </xf>
    <xf numFmtId="0" fontId="7" fillId="0" borderId="1" xfId="0" applyFont="1" applyBorder="1" applyAlignment="1">
      <alignment horizontal="center" wrapText="1"/>
    </xf>
    <xf numFmtId="165" fontId="5" fillId="0" borderId="5" xfId="0" applyNumberFormat="1" applyFont="1" applyBorder="1"/>
    <xf numFmtId="165" fontId="5" fillId="0" borderId="6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7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 indent="6"/>
    </xf>
    <xf numFmtId="165" fontId="0" fillId="0" borderId="1" xfId="0" applyNumberFormat="1" applyBorder="1"/>
    <xf numFmtId="0" fontId="5" fillId="0" borderId="7" xfId="0" applyFont="1" applyBorder="1" applyAlignment="1">
      <alignment vertical="center"/>
    </xf>
    <xf numFmtId="0" fontId="7" fillId="0" borderId="1" xfId="0" applyFont="1" applyBorder="1" applyAlignment="1">
      <alignment horizontal="left" wrapText="1" indent="5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65" fontId="5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 indent="4"/>
    </xf>
    <xf numFmtId="0" fontId="7" fillId="0" borderId="1" xfId="0" applyFont="1" applyBorder="1" applyAlignment="1">
      <alignment horizontal="left" vertical="center" wrapText="1" indent="27"/>
    </xf>
    <xf numFmtId="0" fontId="7" fillId="0" borderId="1" xfId="0" applyFont="1" applyBorder="1" applyAlignment="1">
      <alignment horizontal="left" vertical="center" wrapText="1" indent="28"/>
    </xf>
    <xf numFmtId="0" fontId="0" fillId="0" borderId="0" xfId="0" applyAlignment="1">
      <alignment horizontal="left" vertical="center" indent="4"/>
    </xf>
    <xf numFmtId="166" fontId="7" fillId="0" borderId="1" xfId="0" applyNumberFormat="1" applyFont="1" applyBorder="1" applyAlignment="1">
      <alignment horizontal="left" vertical="center" wrapText="1" indent="4"/>
    </xf>
    <xf numFmtId="2" fontId="7" fillId="0" borderId="1" xfId="0" applyNumberFormat="1" applyFont="1" applyBorder="1" applyAlignment="1">
      <alignment horizontal="left" vertical="center" wrapText="1" indent="4"/>
    </xf>
    <xf numFmtId="165" fontId="5" fillId="0" borderId="2" xfId="0" applyNumberFormat="1" applyFont="1" applyBorder="1" applyAlignment="1">
      <alignment horizontal="left" vertical="center" indent="4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indent="4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2" fontId="7" fillId="4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7" fillId="0" borderId="1" xfId="0" applyFont="1" applyBorder="1" applyAlignment="1">
      <alignment wrapText="1"/>
    </xf>
    <xf numFmtId="0" fontId="5" fillId="0" borderId="1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.tys\Desktop\&#1047;&#1072;&#1082;&#1072;&#1088;&#1087;&#1072;&#1090;&#1089;&#1100;&#1082;&#1072;%20&#1092;&#1110;&#1083;&#1110;&#1103;%20&#1043;&#1056;&#1052;&#1059;\&#1050;&#1086;&#1096;&#1090;&#1086;&#1088;&#1080;&#1089;&#1080;\&#1050;&#1072;&#1083;&#1100;&#1082;&#1091;&#1083;&#1103;&#1094;&#1110;&#1111;%202025\&#1047;&#1072;&#1082;&#1072;&#1088;&#1087;&#1072;&#1090;&#1089;&#1100;&#1082;&#1072;%20&#1092;&#1110;&#1083;&#1110;&#1103;_&#1050;&#1072;&#1083;&#1100;&#1082;&#1091;&#1083;&#1103;&#1094;&#1110;&#1111;%202025_&#1085;&#1072;%20&#1087;&#1086;&#1075;&#1086;&#1076;&#1078;&#1077;&#1085;&#1085;&#1103;%20_18.12.2024.xlsx" TargetMode="External"/><Relationship Id="rId1" Type="http://schemas.openxmlformats.org/officeDocument/2006/relationships/externalLinkPath" Target="/Users/o.tys/Desktop/&#1047;&#1072;&#1082;&#1072;&#1088;&#1087;&#1072;&#1090;&#1089;&#1100;&#1082;&#1072;%20&#1092;&#1110;&#1083;&#1110;&#1103;%20&#1043;&#1056;&#1052;&#1059;/&#1050;&#1086;&#1096;&#1090;&#1086;&#1088;&#1080;&#1089;&#1080;/&#1050;&#1072;&#1083;&#1100;&#1082;&#1091;&#1083;&#1103;&#1094;&#1110;&#1111;%202025/&#1047;&#1072;&#1082;&#1072;&#1088;&#1087;&#1072;&#1090;&#1089;&#1100;&#1082;&#1072;%20&#1092;&#1110;&#1083;&#1110;&#1103;_&#1050;&#1072;&#1083;&#1100;&#1082;&#1091;&#1083;&#1103;&#1094;&#1110;&#1111;%202025_&#1085;&#1072;%20&#1087;&#1086;&#1075;&#1086;&#1076;&#1078;&#1077;&#1085;&#1085;&#1103;%20_18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гідр розрах 50 сп"/>
      <sheetName val="гідр розрах до 200 сп"/>
      <sheetName val="гідр розрах від 201 до 500 сп"/>
      <sheetName val="гідр розрах від 501 сп "/>
      <sheetName val="надання вих даних до 50 сп"/>
      <sheetName val="надання вих. даних  51-200 сп "/>
      <sheetName val="надання вих. даних-201-500"/>
      <sheetName val="надання вих. даних-від 501"/>
      <sheetName val="ТУ пр. більше 16м3"/>
      <sheetName val="ТУ пр. до 16м3"/>
      <sheetName val="ТУ пр. до 16м3 буд і кв"/>
      <sheetName val="ТУ рек. більше 16м3"/>
      <sheetName val="ТУ рек до 16м3"/>
      <sheetName val="ТУ рек до 16м3 буд і кв"/>
      <sheetName val="ТУ рек г-ду та споруд"/>
      <sheetName val="Погодж проекту 5.1"/>
      <sheetName val="Погодж проекту 5.2"/>
      <sheetName val="Погодж проекту 5.3"/>
      <sheetName val="Погодж проекту 5.4"/>
      <sheetName val="Прийн. в експл 7.1"/>
      <sheetName val="Прийн. в експл 7.2"/>
      <sheetName val="Прийн. в експл 7.3"/>
      <sheetName val="Пуск газу в жб 8.1.1"/>
      <sheetName val="Пуск газу жб 8.1.2"/>
      <sheetName val="Пуск газу жб 8.1.3"/>
      <sheetName val="Пуск газу жб 8.1.4"/>
      <sheetName val="Пуск газу кв 8.2.1"/>
      <sheetName val="Пуск газу кв 8.2.2"/>
      <sheetName val="Пуск газу кв 8.3"/>
      <sheetName val="Припинення 9.1 до 50"/>
      <sheetName val="Припинення 9.1 65-100"/>
      <sheetName val="Припинення 9.1 125-300"/>
      <sheetName val="Припинення 9.1 від 350"/>
      <sheetName val="Припинення 9.2"/>
      <sheetName val="Припинення 9.4"/>
      <sheetName val="Припинення 9.6 до 50"/>
      <sheetName val="Припинення 9.6 65-100"/>
      <sheetName val="Припинення 9.6 125-300"/>
      <sheetName val="Припинення 9.6 від 350"/>
      <sheetName val="Припинення 9.7 до 50"/>
      <sheetName val="Припинення 9.7 65-100"/>
      <sheetName val="Припинення 9.7 125-300"/>
      <sheetName val="Припинення 9.7 від 350"/>
      <sheetName val="Відновлення 10.1 до 50"/>
      <sheetName val="Відновлення 10.1 до 65-100"/>
      <sheetName val="Відновлення 10.1 до 125-300"/>
      <sheetName val="Відновлення 10.1 від 350"/>
      <sheetName val="Відновлення 10.2"/>
      <sheetName val="Відновлення 10.3"/>
      <sheetName val="Відновлення 10.4 до 50"/>
      <sheetName val="Відновлення 10.4 65-100"/>
      <sheetName val="Відновлення 10.4 125-300"/>
      <sheetName val="Відновлення 10.4 від 350"/>
      <sheetName val="Відновлення 10.4.1 до 50"/>
      <sheetName val="Відновлення 10.4.1 від 65"/>
      <sheetName val="Охор. зони 11.1"/>
      <sheetName val="Охор. зони 11.2"/>
      <sheetName val="Демонтаж поб. ліч 12.1"/>
      <sheetName val="Демонтаж поб. ліч 12.2"/>
      <sheetName val="Демонтаж поб. ліч 12.3"/>
      <sheetName val="Демонтаж поб. ліч 12.4"/>
      <sheetName val="Повірка поб. ліч 13.1"/>
      <sheetName val="Повірка поб. ліч 13.2"/>
      <sheetName val="Експертиза поб. ліч 13.3"/>
      <sheetName val="Експертиза побут ліч. 13.4"/>
      <sheetName val="Врізки"/>
      <sheetName val="Форма 4 зп"/>
      <sheetName val="Розрахунок"/>
      <sheetName val="Прайс на моноп. послуги"/>
      <sheetName val="Форма 5 1 авто"/>
      <sheetName val="Форма 3 авто"/>
      <sheetName val="Дод 2 (тр посл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13">
          <cell r="M113">
            <v>867.88327500000003</v>
          </cell>
        </row>
        <row r="114">
          <cell r="M114">
            <v>867.88327500000003</v>
          </cell>
        </row>
      </sheetData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11E5-A7D3-4F95-A0C7-F1F38D5AF096}">
  <sheetPr>
    <pageSetUpPr fitToPage="1"/>
  </sheetPr>
  <dimension ref="B1:N119"/>
  <sheetViews>
    <sheetView tabSelected="1" view="pageBreakPreview" zoomScale="80" zoomScaleNormal="80" zoomScaleSheetLayoutView="80" workbookViewId="0">
      <selection activeCell="C15" sqref="C15"/>
    </sheetView>
  </sheetViews>
  <sheetFormatPr defaultRowHeight="15" x14ac:dyDescent="0.25"/>
  <cols>
    <col min="1" max="1" width="2.42578125" customWidth="1"/>
    <col min="2" max="2" width="9.140625" style="3"/>
    <col min="3" max="3" width="115.5703125" customWidth="1"/>
    <col min="4" max="4" width="16.42578125" style="4" customWidth="1"/>
    <col min="5" max="5" width="14.28515625" style="4" customWidth="1"/>
    <col min="6" max="6" width="13" style="5" hidden="1" customWidth="1"/>
    <col min="7" max="7" width="16" hidden="1" customWidth="1"/>
    <col min="8" max="8" width="0" hidden="1" customWidth="1"/>
    <col min="9" max="9" width="15.42578125" hidden="1" customWidth="1"/>
    <col min="10" max="10" width="12.140625" hidden="1" customWidth="1"/>
    <col min="11" max="12" width="0" hidden="1" customWidth="1"/>
  </cols>
  <sheetData>
    <row r="1" spans="2:14" ht="18.75" x14ac:dyDescent="0.25">
      <c r="B1" s="6" t="s">
        <v>0</v>
      </c>
      <c r="C1" s="6"/>
      <c r="D1" s="6"/>
      <c r="E1" s="7"/>
      <c r="K1" s="2"/>
      <c r="L1" s="2"/>
      <c r="M1" s="1"/>
      <c r="N1" s="1"/>
    </row>
    <row r="2" spans="2:14" ht="30" customHeight="1" x14ac:dyDescent="0.25">
      <c r="B2" s="8" t="s">
        <v>1</v>
      </c>
      <c r="C2" s="8"/>
      <c r="D2" s="8"/>
      <c r="E2" s="9"/>
      <c r="K2" s="2"/>
      <c r="L2" s="2"/>
      <c r="M2" s="1"/>
      <c r="N2" s="1"/>
    </row>
    <row r="3" spans="2:14" ht="31.5" x14ac:dyDescent="0.25">
      <c r="B3" s="10" t="s">
        <v>2</v>
      </c>
      <c r="C3" s="10" t="s">
        <v>3</v>
      </c>
      <c r="D3" s="11" t="s">
        <v>4</v>
      </c>
      <c r="E3" s="11" t="s">
        <v>5</v>
      </c>
    </row>
    <row r="4" spans="2:14" ht="15.75" x14ac:dyDescent="0.25">
      <c r="B4" s="10">
        <v>1</v>
      </c>
      <c r="C4" s="10">
        <v>2</v>
      </c>
      <c r="D4" s="10"/>
      <c r="E4" s="10"/>
      <c r="F4" s="5" t="s">
        <v>6</v>
      </c>
      <c r="G4" t="s">
        <v>7</v>
      </c>
    </row>
    <row r="5" spans="2:14" ht="33" customHeight="1" x14ac:dyDescent="0.25">
      <c r="B5" s="12">
        <v>1</v>
      </c>
      <c r="C5" s="13" t="s">
        <v>8</v>
      </c>
      <c r="D5" s="11"/>
      <c r="E5" s="11"/>
      <c r="F5" s="14"/>
      <c r="G5" s="15"/>
    </row>
    <row r="6" spans="2:14" ht="15.75" customHeight="1" x14ac:dyDescent="0.25">
      <c r="B6" s="10"/>
      <c r="C6" s="16" t="s">
        <v>9</v>
      </c>
      <c r="D6" s="17">
        <v>5731.89</v>
      </c>
      <c r="E6" s="17">
        <f>ROUND(D6*1.2,2)</f>
        <v>6878.27</v>
      </c>
      <c r="F6" s="18"/>
      <c r="G6" s="19">
        <f>E6-F6</f>
        <v>6878.27</v>
      </c>
      <c r="I6">
        <v>6878.2650000000003</v>
      </c>
      <c r="J6" s="20">
        <f>E6-I6</f>
        <v>5.0000000001091394E-3</v>
      </c>
    </row>
    <row r="7" spans="2:14" ht="15.75" customHeight="1" x14ac:dyDescent="0.25">
      <c r="B7" s="10"/>
      <c r="C7" s="16" t="s">
        <v>10</v>
      </c>
      <c r="D7" s="17">
        <v>14394.15</v>
      </c>
      <c r="E7" s="17">
        <f t="shared" ref="E7:E28" si="0">ROUND(D7*1.2,2)</f>
        <v>17272.98</v>
      </c>
      <c r="F7" s="14"/>
      <c r="G7" s="19">
        <f t="shared" ref="G7:G70" si="1">E7-F7</f>
        <v>17272.98</v>
      </c>
      <c r="I7">
        <v>17272.977500000001</v>
      </c>
      <c r="J7" s="20">
        <f t="shared" ref="J7:J70" si="2">E7-I7</f>
        <v>2.4999999986903276E-3</v>
      </c>
    </row>
    <row r="8" spans="2:14" ht="15.75" customHeight="1" x14ac:dyDescent="0.25">
      <c r="B8" s="10"/>
      <c r="C8" s="16" t="s">
        <v>11</v>
      </c>
      <c r="D8" s="17">
        <v>32299.94</v>
      </c>
      <c r="E8" s="17">
        <f t="shared" si="0"/>
        <v>38759.93</v>
      </c>
      <c r="F8" s="14"/>
      <c r="G8" s="19">
        <f t="shared" si="1"/>
        <v>38759.93</v>
      </c>
      <c r="I8">
        <v>38759.924999999996</v>
      </c>
      <c r="J8" s="20">
        <f t="shared" si="2"/>
        <v>5.0000000046566129E-3</v>
      </c>
    </row>
    <row r="9" spans="2:14" ht="15.75" customHeight="1" x14ac:dyDescent="0.25">
      <c r="B9" s="10"/>
      <c r="C9" s="16" t="s">
        <v>12</v>
      </c>
      <c r="D9" s="17">
        <v>51997.49</v>
      </c>
      <c r="E9" s="17">
        <f t="shared" si="0"/>
        <v>62396.99</v>
      </c>
      <c r="F9" s="14"/>
      <c r="G9" s="19">
        <f t="shared" si="1"/>
        <v>62396.99</v>
      </c>
      <c r="I9">
        <v>62396.985000000008</v>
      </c>
      <c r="J9" s="20">
        <f t="shared" si="2"/>
        <v>4.9999999901046976E-3</v>
      </c>
    </row>
    <row r="10" spans="2:14" ht="33.75" customHeight="1" x14ac:dyDescent="0.25">
      <c r="B10" s="12">
        <v>2</v>
      </c>
      <c r="C10" s="13" t="s">
        <v>13</v>
      </c>
      <c r="D10" s="11"/>
      <c r="E10" s="11"/>
      <c r="F10" s="21"/>
      <c r="G10" s="19"/>
      <c r="H10" s="22"/>
      <c r="J10" s="20">
        <f t="shared" si="2"/>
        <v>0</v>
      </c>
    </row>
    <row r="11" spans="2:14" ht="15.75" customHeight="1" x14ac:dyDescent="0.25">
      <c r="B11" s="10"/>
      <c r="C11" s="16" t="s">
        <v>9</v>
      </c>
      <c r="D11" s="17">
        <v>4758.1099999999997</v>
      </c>
      <c r="E11" s="17">
        <f t="shared" si="0"/>
        <v>5709.73</v>
      </c>
      <c r="F11" s="21">
        <v>387</v>
      </c>
      <c r="G11" s="19">
        <f t="shared" si="1"/>
        <v>5322.73</v>
      </c>
      <c r="H11" s="22"/>
      <c r="I11">
        <v>5709.73</v>
      </c>
      <c r="J11" s="20">
        <f t="shared" si="2"/>
        <v>0</v>
      </c>
    </row>
    <row r="12" spans="2:14" ht="15.75" customHeight="1" x14ac:dyDescent="0.25">
      <c r="B12" s="10"/>
      <c r="C12" s="16" t="s">
        <v>10</v>
      </c>
      <c r="D12" s="17">
        <v>11673.52</v>
      </c>
      <c r="E12" s="17">
        <f t="shared" si="0"/>
        <v>14008.22</v>
      </c>
      <c r="F12" s="21">
        <v>3900</v>
      </c>
      <c r="G12" s="19">
        <f t="shared" si="1"/>
        <v>10108.219999999999</v>
      </c>
      <c r="H12" s="22"/>
      <c r="I12">
        <v>14008.217499999999</v>
      </c>
      <c r="J12" s="20">
        <f t="shared" si="2"/>
        <v>2.500000000509317E-3</v>
      </c>
    </row>
    <row r="13" spans="2:14" ht="15.75" customHeight="1" x14ac:dyDescent="0.25">
      <c r="B13" s="10"/>
      <c r="C13" s="16" t="s">
        <v>11</v>
      </c>
      <c r="D13" s="17">
        <v>24857.16</v>
      </c>
      <c r="E13" s="17">
        <f t="shared" si="0"/>
        <v>29828.59</v>
      </c>
      <c r="F13" s="21">
        <v>1763</v>
      </c>
      <c r="G13" s="19">
        <f t="shared" si="1"/>
        <v>28065.59</v>
      </c>
      <c r="H13" s="22"/>
      <c r="I13">
        <v>29828.587500000001</v>
      </c>
      <c r="J13" s="20">
        <f t="shared" si="2"/>
        <v>2.4999999986903276E-3</v>
      </c>
    </row>
    <row r="14" spans="2:14" ht="15.75" customHeight="1" x14ac:dyDescent="0.25">
      <c r="B14" s="10"/>
      <c r="C14" s="16" t="s">
        <v>12</v>
      </c>
      <c r="D14" s="17">
        <v>41138.959999999999</v>
      </c>
      <c r="E14" s="17">
        <f t="shared" si="0"/>
        <v>49366.75</v>
      </c>
      <c r="F14" s="21">
        <v>2163</v>
      </c>
      <c r="G14" s="19">
        <f t="shared" si="1"/>
        <v>47203.75</v>
      </c>
      <c r="H14" s="22"/>
      <c r="I14">
        <v>49366.752499999995</v>
      </c>
      <c r="J14" s="20">
        <f t="shared" si="2"/>
        <v>-2.4999999950523488E-3</v>
      </c>
    </row>
    <row r="15" spans="2:14" ht="24.75" customHeight="1" x14ac:dyDescent="0.25">
      <c r="B15" s="12">
        <v>3</v>
      </c>
      <c r="C15" s="13" t="s">
        <v>14</v>
      </c>
      <c r="D15" s="11"/>
      <c r="E15" s="11"/>
      <c r="F15" s="23"/>
      <c r="G15" s="19">
        <f t="shared" si="1"/>
        <v>0</v>
      </c>
      <c r="J15" s="20">
        <f t="shared" si="2"/>
        <v>0</v>
      </c>
    </row>
    <row r="16" spans="2:14" ht="21.75" customHeight="1" x14ac:dyDescent="0.25">
      <c r="B16" s="24" t="s">
        <v>15</v>
      </c>
      <c r="C16" s="16" t="s">
        <v>16</v>
      </c>
      <c r="D16" s="17">
        <v>3169.53</v>
      </c>
      <c r="E16" s="17">
        <f t="shared" ref="E16:E18" si="3">ROUND(D16*1.2,2)</f>
        <v>3803.44</v>
      </c>
      <c r="F16" s="21">
        <v>1914</v>
      </c>
      <c r="G16" s="19">
        <f t="shared" si="1"/>
        <v>1889.44</v>
      </c>
      <c r="H16" s="22"/>
      <c r="I16">
        <v>3803.4424999999997</v>
      </c>
      <c r="J16" s="20">
        <f t="shared" si="2"/>
        <v>-2.4999999995998223E-3</v>
      </c>
    </row>
    <row r="17" spans="2:10" ht="20.25" customHeight="1" x14ac:dyDescent="0.25">
      <c r="B17" s="24" t="s">
        <v>17</v>
      </c>
      <c r="C17" s="16" t="s">
        <v>18</v>
      </c>
      <c r="D17" s="17">
        <v>2706.14</v>
      </c>
      <c r="E17" s="17">
        <f t="shared" si="3"/>
        <v>3247.37</v>
      </c>
      <c r="F17" s="23"/>
      <c r="G17" s="19">
        <f t="shared" si="1"/>
        <v>3247.37</v>
      </c>
      <c r="H17" s="22"/>
      <c r="I17">
        <v>3247.3724999999999</v>
      </c>
      <c r="J17" s="20">
        <f t="shared" si="2"/>
        <v>-2.5000000000545697E-3</v>
      </c>
    </row>
    <row r="18" spans="2:10" ht="20.25" customHeight="1" x14ac:dyDescent="0.25">
      <c r="B18" s="24" t="s">
        <v>19</v>
      </c>
      <c r="C18" s="16" t="s">
        <v>20</v>
      </c>
      <c r="D18" s="17">
        <v>2334.09</v>
      </c>
      <c r="E18" s="17">
        <f t="shared" si="3"/>
        <v>2800.91</v>
      </c>
      <c r="F18" s="21">
        <v>1566</v>
      </c>
      <c r="G18" s="19">
        <f t="shared" si="1"/>
        <v>1234.9099999999999</v>
      </c>
      <c r="H18" s="22"/>
      <c r="I18">
        <v>3234.4150000000004</v>
      </c>
      <c r="J18" s="20">
        <f t="shared" si="2"/>
        <v>-433.50500000000056</v>
      </c>
    </row>
    <row r="19" spans="2:10" ht="21" customHeight="1" x14ac:dyDescent="0.25">
      <c r="B19" s="12">
        <v>4</v>
      </c>
      <c r="C19" s="13" t="s">
        <v>21</v>
      </c>
      <c r="D19" s="11"/>
      <c r="E19" s="11"/>
      <c r="F19" s="23"/>
      <c r="G19" s="19">
        <f t="shared" si="1"/>
        <v>0</v>
      </c>
      <c r="I19" s="4"/>
      <c r="J19" s="20">
        <f t="shared" si="2"/>
        <v>0</v>
      </c>
    </row>
    <row r="20" spans="2:10" ht="25.5" customHeight="1" x14ac:dyDescent="0.25">
      <c r="B20" s="24" t="s">
        <v>22</v>
      </c>
      <c r="C20" s="16" t="s">
        <v>23</v>
      </c>
      <c r="D20" s="17">
        <v>2469.4499999999998</v>
      </c>
      <c r="E20" s="17">
        <f t="shared" si="0"/>
        <v>2963.34</v>
      </c>
      <c r="F20" s="21">
        <v>1868</v>
      </c>
      <c r="G20" s="19">
        <f t="shared" si="1"/>
        <v>1095.3400000000001</v>
      </c>
      <c r="H20" s="22"/>
      <c r="I20" s="22">
        <v>2963.3424999999997</v>
      </c>
      <c r="J20" s="20">
        <f t="shared" si="2"/>
        <v>-2.4999999995998223E-3</v>
      </c>
    </row>
    <row r="21" spans="2:10" ht="35.25" customHeight="1" x14ac:dyDescent="0.25">
      <c r="B21" s="24" t="s">
        <v>24</v>
      </c>
      <c r="C21" s="16" t="s">
        <v>25</v>
      </c>
      <c r="D21" s="17">
        <v>2248.06</v>
      </c>
      <c r="E21" s="17">
        <f t="shared" si="0"/>
        <v>2697.67</v>
      </c>
      <c r="F21" s="21"/>
      <c r="G21" s="19">
        <f t="shared" si="1"/>
        <v>2697.67</v>
      </c>
      <c r="I21">
        <v>2697.6725000000001</v>
      </c>
      <c r="J21" s="20">
        <f t="shared" si="2"/>
        <v>-2.5000000000545697E-3</v>
      </c>
    </row>
    <row r="22" spans="2:10" ht="35.25" customHeight="1" x14ac:dyDescent="0.25">
      <c r="B22" s="24" t="s">
        <v>26</v>
      </c>
      <c r="C22" s="16" t="s">
        <v>27</v>
      </c>
      <c r="D22" s="17">
        <v>1871.16</v>
      </c>
      <c r="E22" s="17">
        <f t="shared" si="0"/>
        <v>2245.39</v>
      </c>
      <c r="F22" s="21">
        <v>1459</v>
      </c>
      <c r="G22" s="19">
        <f t="shared" si="1"/>
        <v>786.38999999999987</v>
      </c>
      <c r="H22" s="22"/>
      <c r="I22">
        <v>2592.9024999999997</v>
      </c>
      <c r="J22" s="20">
        <f t="shared" si="2"/>
        <v>-347.51249999999982</v>
      </c>
    </row>
    <row r="23" spans="2:10" ht="19.5" customHeight="1" x14ac:dyDescent="0.25">
      <c r="B23" s="24" t="s">
        <v>28</v>
      </c>
      <c r="C23" s="16" t="s">
        <v>29</v>
      </c>
      <c r="D23" s="17">
        <v>2191.9499999999998</v>
      </c>
      <c r="E23" s="17">
        <f t="shared" si="0"/>
        <v>2630.34</v>
      </c>
      <c r="F23" s="21">
        <v>1873</v>
      </c>
      <c r="G23" s="19">
        <f t="shared" si="1"/>
        <v>757.34000000000015</v>
      </c>
      <c r="H23" s="22"/>
      <c r="I23" s="22">
        <v>2630.3374999999996</v>
      </c>
      <c r="J23" s="20">
        <f t="shared" si="2"/>
        <v>2.500000000509317E-3</v>
      </c>
    </row>
    <row r="24" spans="2:10" ht="20.25" customHeight="1" x14ac:dyDescent="0.25">
      <c r="B24" s="12">
        <v>5</v>
      </c>
      <c r="C24" s="13" t="s">
        <v>30</v>
      </c>
      <c r="D24" s="11"/>
      <c r="E24" s="11"/>
      <c r="F24" s="23"/>
      <c r="G24" s="19">
        <f t="shared" si="1"/>
        <v>0</v>
      </c>
      <c r="J24" s="20">
        <f t="shared" si="2"/>
        <v>0</v>
      </c>
    </row>
    <row r="25" spans="2:10" ht="28.5" customHeight="1" x14ac:dyDescent="0.25">
      <c r="B25" s="24" t="s">
        <v>31</v>
      </c>
      <c r="C25" s="16" t="s">
        <v>32</v>
      </c>
      <c r="D25" s="17">
        <v>1235.6400000000001</v>
      </c>
      <c r="E25" s="17">
        <f t="shared" si="0"/>
        <v>1482.77</v>
      </c>
      <c r="F25" s="21">
        <v>1887</v>
      </c>
      <c r="G25" s="19">
        <f t="shared" si="1"/>
        <v>-404.23</v>
      </c>
      <c r="H25" s="22"/>
      <c r="I25" s="22">
        <v>1482.7674999999999</v>
      </c>
      <c r="J25" s="20">
        <f t="shared" si="2"/>
        <v>2.5000000000545697E-3</v>
      </c>
    </row>
    <row r="26" spans="2:10" ht="28.5" customHeight="1" x14ac:dyDescent="0.25">
      <c r="B26" s="24" t="s">
        <v>33</v>
      </c>
      <c r="C26" s="16" t="s">
        <v>34</v>
      </c>
      <c r="D26" s="17">
        <v>933.73</v>
      </c>
      <c r="E26" s="17">
        <f t="shared" si="0"/>
        <v>1120.48</v>
      </c>
      <c r="F26" s="21">
        <v>1887</v>
      </c>
      <c r="G26" s="19">
        <f t="shared" si="1"/>
        <v>-766.52</v>
      </c>
      <c r="H26" s="22"/>
      <c r="I26" s="22">
        <v>1120.4749999999999</v>
      </c>
      <c r="J26" s="20">
        <f t="shared" si="2"/>
        <v>5.0000000001091394E-3</v>
      </c>
    </row>
    <row r="27" spans="2:10" ht="28.5" customHeight="1" x14ac:dyDescent="0.25">
      <c r="B27" s="24" t="s">
        <v>35</v>
      </c>
      <c r="C27" s="16" t="s">
        <v>36</v>
      </c>
      <c r="D27" s="17">
        <v>768.77</v>
      </c>
      <c r="E27" s="17">
        <f t="shared" si="0"/>
        <v>922.52</v>
      </c>
      <c r="F27" s="21">
        <v>1300</v>
      </c>
      <c r="G27" s="19">
        <f t="shared" si="1"/>
        <v>-377.48</v>
      </c>
      <c r="H27" s="22"/>
      <c r="I27">
        <v>922.52</v>
      </c>
      <c r="J27" s="20">
        <f t="shared" si="2"/>
        <v>0</v>
      </c>
    </row>
    <row r="28" spans="2:10" ht="20.25" customHeight="1" x14ac:dyDescent="0.25">
      <c r="B28" s="24" t="s">
        <v>37</v>
      </c>
      <c r="C28" s="16" t="s">
        <v>38</v>
      </c>
      <c r="D28" s="17">
        <v>678.51</v>
      </c>
      <c r="E28" s="17">
        <f t="shared" si="0"/>
        <v>814.21</v>
      </c>
      <c r="F28" s="21">
        <v>1300</v>
      </c>
      <c r="G28" s="19">
        <f t="shared" si="1"/>
        <v>-485.78999999999996</v>
      </c>
      <c r="H28" s="22"/>
      <c r="I28" s="22">
        <v>814.20499999999993</v>
      </c>
      <c r="J28" s="20">
        <f t="shared" si="2"/>
        <v>5.0000000001091394E-3</v>
      </c>
    </row>
    <row r="29" spans="2:10" ht="24" customHeight="1" x14ac:dyDescent="0.25">
      <c r="B29" s="25" t="s">
        <v>39</v>
      </c>
      <c r="C29" s="26" t="s">
        <v>40</v>
      </c>
      <c r="D29" s="11"/>
      <c r="E29" s="11"/>
      <c r="F29" s="14"/>
      <c r="G29" s="19">
        <f t="shared" si="1"/>
        <v>0</v>
      </c>
      <c r="J29" s="20">
        <f t="shared" si="2"/>
        <v>0</v>
      </c>
    </row>
    <row r="30" spans="2:10" ht="37.5" customHeight="1" x14ac:dyDescent="0.25">
      <c r="B30" s="27" t="s">
        <v>41</v>
      </c>
      <c r="C30" s="28" t="s">
        <v>42</v>
      </c>
      <c r="D30" s="17"/>
      <c r="E30" s="10"/>
      <c r="F30" s="14"/>
      <c r="G30" s="19">
        <f t="shared" si="1"/>
        <v>0</v>
      </c>
      <c r="J30" s="20">
        <f t="shared" si="2"/>
        <v>0</v>
      </c>
    </row>
    <row r="31" spans="2:10" ht="15.75" customHeight="1" x14ac:dyDescent="0.25">
      <c r="B31" s="27"/>
      <c r="C31" s="29" t="s">
        <v>43</v>
      </c>
      <c r="D31" s="17">
        <v>1889.1</v>
      </c>
      <c r="E31" s="17">
        <f t="shared" ref="E31:E41" si="4">ROUND(D31*1.2,2)</f>
        <v>2266.92</v>
      </c>
      <c r="F31" s="14"/>
      <c r="G31" s="19">
        <f t="shared" si="1"/>
        <v>2266.92</v>
      </c>
      <c r="I31">
        <v>2266.92</v>
      </c>
      <c r="J31" s="20">
        <f t="shared" si="2"/>
        <v>0</v>
      </c>
    </row>
    <row r="32" spans="2:10" ht="15.75" customHeight="1" x14ac:dyDescent="0.25">
      <c r="B32" s="27"/>
      <c r="C32" s="29" t="s">
        <v>44</v>
      </c>
      <c r="D32" s="17">
        <v>2824.55</v>
      </c>
      <c r="E32" s="17">
        <f t="shared" si="4"/>
        <v>3389.46</v>
      </c>
      <c r="F32" s="14"/>
      <c r="G32" s="19">
        <f t="shared" si="1"/>
        <v>3389.46</v>
      </c>
      <c r="I32">
        <v>3389.46</v>
      </c>
      <c r="J32" s="20">
        <f t="shared" si="2"/>
        <v>0</v>
      </c>
    </row>
    <row r="33" spans="2:10" ht="15.75" customHeight="1" x14ac:dyDescent="0.25">
      <c r="B33" s="27"/>
      <c r="C33" s="29" t="s">
        <v>45</v>
      </c>
      <c r="D33" s="17">
        <v>3246.05</v>
      </c>
      <c r="E33" s="17">
        <f t="shared" si="4"/>
        <v>3895.26</v>
      </c>
      <c r="F33" s="14"/>
      <c r="G33" s="19">
        <f t="shared" si="1"/>
        <v>3895.26</v>
      </c>
      <c r="I33">
        <v>3895.26</v>
      </c>
      <c r="J33" s="20">
        <f t="shared" si="2"/>
        <v>0</v>
      </c>
    </row>
    <row r="34" spans="2:10" ht="36" customHeight="1" x14ac:dyDescent="0.25">
      <c r="B34" s="27" t="s">
        <v>46</v>
      </c>
      <c r="C34" s="28" t="s">
        <v>47</v>
      </c>
      <c r="D34" s="10"/>
      <c r="E34" s="10"/>
      <c r="F34" s="14"/>
      <c r="G34" s="19">
        <f t="shared" si="1"/>
        <v>0</v>
      </c>
      <c r="J34" s="20">
        <f t="shared" si="2"/>
        <v>0</v>
      </c>
    </row>
    <row r="35" spans="2:10" ht="16.5" customHeight="1" x14ac:dyDescent="0.25">
      <c r="B35" s="27"/>
      <c r="C35" s="29" t="s">
        <v>48</v>
      </c>
      <c r="D35" s="17">
        <v>3044.88</v>
      </c>
      <c r="E35" s="17">
        <f t="shared" si="4"/>
        <v>3653.86</v>
      </c>
      <c r="F35" s="14"/>
      <c r="G35" s="19">
        <f t="shared" si="1"/>
        <v>3653.86</v>
      </c>
      <c r="I35">
        <v>3653.8599999999997</v>
      </c>
      <c r="J35" s="20">
        <f t="shared" si="2"/>
        <v>0</v>
      </c>
    </row>
    <row r="36" spans="2:10" ht="16.5" customHeight="1" x14ac:dyDescent="0.25">
      <c r="B36" s="27"/>
      <c r="C36" s="29" t="s">
        <v>49</v>
      </c>
      <c r="D36" s="17">
        <v>3724.55</v>
      </c>
      <c r="E36" s="17">
        <f t="shared" si="4"/>
        <v>4469.46</v>
      </c>
      <c r="F36" s="14"/>
      <c r="G36" s="19">
        <f t="shared" si="1"/>
        <v>4469.46</v>
      </c>
      <c r="I36">
        <v>4469.46</v>
      </c>
      <c r="J36" s="20">
        <f t="shared" si="2"/>
        <v>0</v>
      </c>
    </row>
    <row r="37" spans="2:10" ht="16.5" customHeight="1" x14ac:dyDescent="0.25">
      <c r="B37" s="27"/>
      <c r="C37" s="29" t="s">
        <v>50</v>
      </c>
      <c r="D37" s="17">
        <v>5652.44</v>
      </c>
      <c r="E37" s="17">
        <f t="shared" si="4"/>
        <v>6782.93</v>
      </c>
      <c r="F37" s="14"/>
      <c r="G37" s="19">
        <f t="shared" si="1"/>
        <v>6782.93</v>
      </c>
      <c r="I37">
        <v>6782.9299999999994</v>
      </c>
      <c r="J37" s="20">
        <f t="shared" si="2"/>
        <v>0</v>
      </c>
    </row>
    <row r="38" spans="2:10" ht="33.75" customHeight="1" x14ac:dyDescent="0.25">
      <c r="B38" s="27" t="s">
        <v>51</v>
      </c>
      <c r="C38" s="28" t="s">
        <v>52</v>
      </c>
      <c r="D38" s="10"/>
      <c r="E38" s="10"/>
      <c r="F38" s="14"/>
      <c r="G38" s="19">
        <f t="shared" si="1"/>
        <v>0</v>
      </c>
      <c r="J38" s="20">
        <f t="shared" si="2"/>
        <v>0</v>
      </c>
    </row>
    <row r="39" spans="2:10" ht="14.25" customHeight="1" x14ac:dyDescent="0.25">
      <c r="B39" s="27"/>
      <c r="C39" s="30" t="s">
        <v>53</v>
      </c>
      <c r="D39" s="17">
        <v>1109.78</v>
      </c>
      <c r="E39" s="17">
        <f t="shared" si="4"/>
        <v>1331.74</v>
      </c>
      <c r="F39" s="14"/>
      <c r="G39" s="19">
        <f t="shared" si="1"/>
        <v>1331.74</v>
      </c>
      <c r="I39">
        <v>1331.7400000000002</v>
      </c>
      <c r="J39" s="20">
        <f t="shared" si="2"/>
        <v>0</v>
      </c>
    </row>
    <row r="40" spans="2:10" ht="14.25" customHeight="1" x14ac:dyDescent="0.25">
      <c r="B40" s="27"/>
      <c r="C40" s="30" t="s">
        <v>54</v>
      </c>
      <c r="D40" s="17">
        <v>1109.78</v>
      </c>
      <c r="E40" s="17">
        <f t="shared" si="4"/>
        <v>1331.74</v>
      </c>
      <c r="F40" s="14"/>
      <c r="G40" s="19">
        <f t="shared" si="1"/>
        <v>1331.74</v>
      </c>
      <c r="I40">
        <v>1331.7400000000002</v>
      </c>
      <c r="J40" s="20">
        <f t="shared" si="2"/>
        <v>0</v>
      </c>
    </row>
    <row r="41" spans="2:10" ht="14.25" customHeight="1" x14ac:dyDescent="0.25">
      <c r="B41" s="27"/>
      <c r="C41" s="30" t="s">
        <v>55</v>
      </c>
      <c r="D41" s="17">
        <v>2022.71</v>
      </c>
      <c r="E41" s="17">
        <f t="shared" si="4"/>
        <v>2427.25</v>
      </c>
      <c r="F41" s="14"/>
      <c r="G41" s="19">
        <f t="shared" si="1"/>
        <v>2427.25</v>
      </c>
      <c r="I41">
        <v>2427.25</v>
      </c>
      <c r="J41" s="20">
        <f t="shared" si="2"/>
        <v>0</v>
      </c>
    </row>
    <row r="42" spans="2:10" ht="33" hidden="1" customHeight="1" x14ac:dyDescent="0.25">
      <c r="B42" s="27" t="s">
        <v>56</v>
      </c>
      <c r="C42" s="28" t="s">
        <v>57</v>
      </c>
      <c r="D42" s="10"/>
      <c r="E42" s="10"/>
      <c r="F42" s="14"/>
      <c r="G42" s="19">
        <f t="shared" si="1"/>
        <v>0</v>
      </c>
      <c r="J42" s="20">
        <f t="shared" si="2"/>
        <v>0</v>
      </c>
    </row>
    <row r="43" spans="2:10" ht="15.75" hidden="1" customHeight="1" x14ac:dyDescent="0.25">
      <c r="B43" s="27"/>
      <c r="C43" s="29" t="s">
        <v>53</v>
      </c>
      <c r="D43" s="10"/>
      <c r="E43" s="10"/>
      <c r="F43" s="14"/>
      <c r="G43" s="19">
        <f t="shared" si="1"/>
        <v>0</v>
      </c>
      <c r="I43">
        <v>2984.2975000000001</v>
      </c>
      <c r="J43" s="20">
        <f t="shared" si="2"/>
        <v>-2984.2975000000001</v>
      </c>
    </row>
    <row r="44" spans="2:10" ht="15.75" hidden="1" customHeight="1" x14ac:dyDescent="0.25">
      <c r="B44" s="27"/>
      <c r="C44" s="29" t="s">
        <v>54</v>
      </c>
      <c r="D44" s="10"/>
      <c r="E44" s="10"/>
      <c r="F44" s="14"/>
      <c r="G44" s="19">
        <f t="shared" si="1"/>
        <v>0</v>
      </c>
      <c r="I44">
        <v>1628.78</v>
      </c>
      <c r="J44" s="20">
        <f t="shared" si="2"/>
        <v>-1628.78</v>
      </c>
    </row>
    <row r="45" spans="2:10" ht="15.75" hidden="1" customHeight="1" x14ac:dyDescent="0.25">
      <c r="B45" s="27"/>
      <c r="C45" s="29" t="s">
        <v>55</v>
      </c>
      <c r="D45" s="10"/>
      <c r="E45" s="10"/>
      <c r="F45" s="14"/>
      <c r="G45" s="19">
        <f t="shared" si="1"/>
        <v>0</v>
      </c>
      <c r="I45">
        <v>790.01</v>
      </c>
      <c r="J45" s="20">
        <f t="shared" si="2"/>
        <v>-790.01</v>
      </c>
    </row>
    <row r="46" spans="2:10" ht="40.5" customHeight="1" x14ac:dyDescent="0.25">
      <c r="B46" s="12">
        <v>7</v>
      </c>
      <c r="C46" s="13" t="s">
        <v>58</v>
      </c>
      <c r="D46" s="11"/>
      <c r="E46" s="11"/>
      <c r="F46" s="21">
        <v>2810</v>
      </c>
      <c r="G46" s="19">
        <f t="shared" si="1"/>
        <v>-2810</v>
      </c>
      <c r="H46" s="22"/>
      <c r="J46" s="20">
        <f t="shared" si="2"/>
        <v>0</v>
      </c>
    </row>
    <row r="47" spans="2:10" ht="21.75" customHeight="1" x14ac:dyDescent="0.25">
      <c r="B47" s="24" t="s">
        <v>59</v>
      </c>
      <c r="C47" s="16" t="s">
        <v>60</v>
      </c>
      <c r="D47" s="17">
        <v>2486.92</v>
      </c>
      <c r="E47" s="17">
        <f t="shared" ref="E47:E49" si="5">ROUND(D47*1.2,2)</f>
        <v>2984.3</v>
      </c>
      <c r="F47" s="21">
        <v>2820</v>
      </c>
      <c r="G47" s="19">
        <f t="shared" si="1"/>
        <v>164.30000000000018</v>
      </c>
      <c r="H47" s="22"/>
      <c r="I47" s="22">
        <v>2984.2975000000001</v>
      </c>
      <c r="J47" s="20">
        <f t="shared" si="2"/>
        <v>2.5000000000545697E-3</v>
      </c>
    </row>
    <row r="48" spans="2:10" ht="35.25" customHeight="1" x14ac:dyDescent="0.25">
      <c r="B48" s="24" t="s">
        <v>61</v>
      </c>
      <c r="C48" s="16" t="s">
        <v>62</v>
      </c>
      <c r="D48" s="17">
        <v>1357.32</v>
      </c>
      <c r="E48" s="17">
        <f t="shared" si="5"/>
        <v>1628.78</v>
      </c>
      <c r="F48" s="21">
        <v>580</v>
      </c>
      <c r="G48" s="19">
        <f t="shared" si="1"/>
        <v>1048.78</v>
      </c>
      <c r="H48" s="22"/>
      <c r="I48" s="22">
        <v>1628.78</v>
      </c>
      <c r="J48" s="20">
        <f t="shared" si="2"/>
        <v>0</v>
      </c>
    </row>
    <row r="49" spans="2:10" ht="35.25" customHeight="1" thickBot="1" x14ac:dyDescent="0.3">
      <c r="B49" s="24" t="s">
        <v>63</v>
      </c>
      <c r="C49" s="16" t="s">
        <v>64</v>
      </c>
      <c r="D49" s="17">
        <v>658.34</v>
      </c>
      <c r="E49" s="17">
        <f t="shared" si="5"/>
        <v>790.01</v>
      </c>
      <c r="F49" s="31">
        <v>580</v>
      </c>
      <c r="G49" s="19">
        <f t="shared" si="1"/>
        <v>210.01</v>
      </c>
      <c r="H49" s="22"/>
      <c r="I49" s="22">
        <v>790.01</v>
      </c>
      <c r="J49" s="20">
        <f t="shared" si="2"/>
        <v>0</v>
      </c>
    </row>
    <row r="50" spans="2:10" ht="25.5" customHeight="1" x14ac:dyDescent="0.25">
      <c r="B50" s="12" t="s">
        <v>65</v>
      </c>
      <c r="C50" s="13" t="s">
        <v>66</v>
      </c>
      <c r="D50" s="11"/>
      <c r="E50" s="11"/>
      <c r="F50" s="32"/>
      <c r="G50" s="19">
        <f t="shared" si="1"/>
        <v>0</v>
      </c>
      <c r="J50" s="20">
        <f t="shared" si="2"/>
        <v>0</v>
      </c>
    </row>
    <row r="51" spans="2:10" ht="18.75" customHeight="1" x14ac:dyDescent="0.25">
      <c r="B51" s="24" t="s">
        <v>67</v>
      </c>
      <c r="C51" s="16" t="s">
        <v>68</v>
      </c>
      <c r="D51" s="33"/>
      <c r="E51" s="33"/>
      <c r="F51" s="34"/>
      <c r="G51" s="19">
        <f t="shared" si="1"/>
        <v>0</v>
      </c>
      <c r="J51" s="20">
        <f t="shared" si="2"/>
        <v>0</v>
      </c>
    </row>
    <row r="52" spans="2:10" ht="18.75" customHeight="1" x14ac:dyDescent="0.25">
      <c r="B52" s="24" t="s">
        <v>69</v>
      </c>
      <c r="C52" s="35" t="s">
        <v>70</v>
      </c>
      <c r="D52" s="17">
        <v>686.69</v>
      </c>
      <c r="E52" s="17">
        <f t="shared" ref="E52:E55" si="6">ROUND(D52*1.2,2)</f>
        <v>824.03</v>
      </c>
      <c r="F52" s="34"/>
      <c r="G52" s="19">
        <f t="shared" si="1"/>
        <v>824.03</v>
      </c>
      <c r="I52">
        <v>824.03249999999991</v>
      </c>
      <c r="J52" s="20">
        <f t="shared" si="2"/>
        <v>-2.4999999999408828E-3</v>
      </c>
    </row>
    <row r="53" spans="2:10" ht="18.75" customHeight="1" x14ac:dyDescent="0.25">
      <c r="B53" s="24" t="s">
        <v>71</v>
      </c>
      <c r="C53" s="35" t="s">
        <v>72</v>
      </c>
      <c r="D53" s="17">
        <v>1119.71</v>
      </c>
      <c r="E53" s="17">
        <f t="shared" si="6"/>
        <v>1343.65</v>
      </c>
      <c r="F53" s="36">
        <v>797</v>
      </c>
      <c r="G53" s="19">
        <f t="shared" si="1"/>
        <v>546.65000000000009</v>
      </c>
      <c r="H53" s="22"/>
      <c r="I53">
        <v>1343.65</v>
      </c>
      <c r="J53" s="20">
        <f t="shared" si="2"/>
        <v>0</v>
      </c>
    </row>
    <row r="54" spans="2:10" ht="18.75" customHeight="1" x14ac:dyDescent="0.25">
      <c r="B54" s="24" t="s">
        <v>73</v>
      </c>
      <c r="C54" s="37" t="s">
        <v>74</v>
      </c>
      <c r="D54" s="17">
        <v>1535.21</v>
      </c>
      <c r="E54" s="17">
        <f t="shared" si="6"/>
        <v>1842.25</v>
      </c>
      <c r="F54" s="36">
        <v>903</v>
      </c>
      <c r="G54" s="19">
        <f t="shared" si="1"/>
        <v>939.25</v>
      </c>
      <c r="H54" s="22"/>
      <c r="I54">
        <v>1842.2474999999999</v>
      </c>
      <c r="J54" s="20">
        <f t="shared" si="2"/>
        <v>2.5000000000545697E-3</v>
      </c>
    </row>
    <row r="55" spans="2:10" ht="18.75" customHeight="1" x14ac:dyDescent="0.25">
      <c r="B55" s="24" t="s">
        <v>75</v>
      </c>
      <c r="C55" s="37" t="s">
        <v>76</v>
      </c>
      <c r="D55" s="17">
        <v>1981.35</v>
      </c>
      <c r="E55" s="17">
        <f t="shared" si="6"/>
        <v>2377.62</v>
      </c>
      <c r="F55" s="36"/>
      <c r="G55" s="19">
        <f t="shared" si="1"/>
        <v>2377.62</v>
      </c>
      <c r="I55">
        <v>2377.6149999999998</v>
      </c>
      <c r="J55" s="20">
        <f t="shared" si="2"/>
        <v>5.0000000001091394E-3</v>
      </c>
    </row>
    <row r="56" spans="2:10" ht="18.75" customHeight="1" x14ac:dyDescent="0.25">
      <c r="B56" s="24" t="s">
        <v>77</v>
      </c>
      <c r="C56" s="28" t="s">
        <v>78</v>
      </c>
      <c r="D56" s="38"/>
      <c r="E56" s="38"/>
      <c r="F56" s="39"/>
      <c r="G56" s="19">
        <f t="shared" si="1"/>
        <v>0</v>
      </c>
      <c r="J56" s="20">
        <f t="shared" si="2"/>
        <v>0</v>
      </c>
    </row>
    <row r="57" spans="2:10" ht="19.5" customHeight="1" x14ac:dyDescent="0.25">
      <c r="B57" s="24" t="s">
        <v>79</v>
      </c>
      <c r="C57" s="35" t="s">
        <v>80</v>
      </c>
      <c r="D57" s="17">
        <v>454.87</v>
      </c>
      <c r="E57" s="17">
        <f t="shared" ref="E57:E59" si="7">ROUND(D57*1.2,2)</f>
        <v>545.84</v>
      </c>
      <c r="F57" s="36">
        <v>556</v>
      </c>
      <c r="G57" s="19">
        <f t="shared" si="1"/>
        <v>-10.159999999999968</v>
      </c>
      <c r="H57" s="22"/>
      <c r="I57" s="22">
        <v>545.84</v>
      </c>
      <c r="J57" s="20">
        <f t="shared" si="2"/>
        <v>0</v>
      </c>
    </row>
    <row r="58" spans="2:10" ht="19.5" customHeight="1" x14ac:dyDescent="0.25">
      <c r="B58" s="24" t="s">
        <v>81</v>
      </c>
      <c r="C58" s="35" t="s">
        <v>82</v>
      </c>
      <c r="D58" s="17">
        <v>144.34</v>
      </c>
      <c r="E58" s="17">
        <f t="shared" si="7"/>
        <v>173.21</v>
      </c>
      <c r="F58" s="36">
        <v>237</v>
      </c>
      <c r="G58" s="19">
        <f t="shared" si="1"/>
        <v>-63.789999999999992</v>
      </c>
      <c r="H58" s="22"/>
      <c r="I58" s="22">
        <v>173.20499999999998</v>
      </c>
      <c r="J58" s="20">
        <f t="shared" si="2"/>
        <v>5.0000000000238742E-3</v>
      </c>
    </row>
    <row r="59" spans="2:10" ht="19.5" customHeight="1" thickBot="1" x14ac:dyDescent="0.3">
      <c r="B59" s="24" t="s">
        <v>83</v>
      </c>
      <c r="C59" s="28" t="s">
        <v>84</v>
      </c>
      <c r="D59" s="17">
        <v>516.13</v>
      </c>
      <c r="E59" s="17">
        <f t="shared" si="7"/>
        <v>619.36</v>
      </c>
      <c r="F59" s="40">
        <v>586</v>
      </c>
      <c r="G59" s="19">
        <f t="shared" si="1"/>
        <v>33.360000000000014</v>
      </c>
      <c r="H59" s="22"/>
      <c r="I59">
        <v>619.35749999999996</v>
      </c>
      <c r="J59" s="20">
        <f t="shared" si="2"/>
        <v>2.5000000000545697E-3</v>
      </c>
    </row>
    <row r="60" spans="2:10" s="42" customFormat="1" ht="22.5" customHeight="1" x14ac:dyDescent="0.25">
      <c r="B60" s="25" t="s">
        <v>85</v>
      </c>
      <c r="C60" s="13" t="s">
        <v>86</v>
      </c>
      <c r="D60" s="11"/>
      <c r="E60" s="11"/>
      <c r="F60" s="41">
        <v>1608</v>
      </c>
      <c r="G60" s="19">
        <f t="shared" si="1"/>
        <v>-1608</v>
      </c>
      <c r="H60" s="22"/>
      <c r="J60" s="20">
        <f t="shared" si="2"/>
        <v>0</v>
      </c>
    </row>
    <row r="61" spans="2:10" ht="36" customHeight="1" x14ac:dyDescent="0.25">
      <c r="B61" s="27" t="s">
        <v>87</v>
      </c>
      <c r="C61" s="16" t="s">
        <v>88</v>
      </c>
      <c r="D61" s="38"/>
      <c r="E61" s="38"/>
      <c r="F61" s="36">
        <v>2723</v>
      </c>
      <c r="G61" s="19">
        <f t="shared" si="1"/>
        <v>-2723</v>
      </c>
      <c r="H61" s="22"/>
      <c r="J61" s="20">
        <f t="shared" si="2"/>
        <v>0</v>
      </c>
    </row>
    <row r="62" spans="2:10" ht="17.25" customHeight="1" x14ac:dyDescent="0.25">
      <c r="B62" s="27"/>
      <c r="C62" s="35" t="s">
        <v>89</v>
      </c>
      <c r="D62" s="43">
        <v>689.78</v>
      </c>
      <c r="E62" s="43">
        <f t="shared" ref="E62:E73" si="8">ROUND(D62*1.2,2)</f>
        <v>827.74</v>
      </c>
      <c r="F62" s="36">
        <v>662</v>
      </c>
      <c r="G62" s="19">
        <f t="shared" si="1"/>
        <v>165.74</v>
      </c>
      <c r="H62" s="44"/>
      <c r="I62">
        <v>827.74000000000012</v>
      </c>
      <c r="J62" s="20">
        <f t="shared" si="2"/>
        <v>0</v>
      </c>
    </row>
    <row r="63" spans="2:10" ht="17.25" customHeight="1" x14ac:dyDescent="0.25">
      <c r="B63" s="27"/>
      <c r="C63" s="35" t="s">
        <v>90</v>
      </c>
      <c r="D63" s="43">
        <v>689.78</v>
      </c>
      <c r="E63" s="43">
        <f t="shared" si="8"/>
        <v>827.74</v>
      </c>
      <c r="F63" s="36">
        <v>1190</v>
      </c>
      <c r="G63" s="19">
        <f t="shared" si="1"/>
        <v>-362.26</v>
      </c>
      <c r="H63" s="44"/>
      <c r="I63">
        <v>827.74000000000012</v>
      </c>
      <c r="J63" s="20">
        <f t="shared" si="2"/>
        <v>0</v>
      </c>
    </row>
    <row r="64" spans="2:10" ht="17.25" customHeight="1" x14ac:dyDescent="0.25">
      <c r="B64" s="27"/>
      <c r="C64" s="35" t="s">
        <v>91</v>
      </c>
      <c r="D64" s="43">
        <v>994.26</v>
      </c>
      <c r="E64" s="43">
        <f t="shared" si="8"/>
        <v>1193.1099999999999</v>
      </c>
      <c r="F64" s="36">
        <v>853</v>
      </c>
      <c r="G64" s="19">
        <f t="shared" si="1"/>
        <v>340.1099999999999</v>
      </c>
      <c r="H64" s="45"/>
      <c r="I64">
        <v>1193.1099999999999</v>
      </c>
      <c r="J64" s="20">
        <f t="shared" si="2"/>
        <v>0</v>
      </c>
    </row>
    <row r="65" spans="2:10" ht="17.25" customHeight="1" x14ac:dyDescent="0.25">
      <c r="B65" s="27"/>
      <c r="C65" s="35" t="s">
        <v>92</v>
      </c>
      <c r="D65" s="43">
        <v>994.26</v>
      </c>
      <c r="E65" s="43">
        <f t="shared" si="8"/>
        <v>1193.1099999999999</v>
      </c>
      <c r="F65" s="36">
        <v>1525</v>
      </c>
      <c r="G65" s="19">
        <f t="shared" si="1"/>
        <v>-331.8900000000001</v>
      </c>
      <c r="H65" s="45"/>
      <c r="I65">
        <v>1193.1099999999999</v>
      </c>
      <c r="J65" s="20">
        <f t="shared" si="2"/>
        <v>0</v>
      </c>
    </row>
    <row r="66" spans="2:10" ht="17.25" customHeight="1" x14ac:dyDescent="0.25">
      <c r="B66" s="27"/>
      <c r="C66" s="35" t="s">
        <v>93</v>
      </c>
      <c r="D66" s="43">
        <v>1470.68</v>
      </c>
      <c r="E66" s="43">
        <f t="shared" si="8"/>
        <v>1764.82</v>
      </c>
      <c r="F66" s="36">
        <v>1147</v>
      </c>
      <c r="G66" s="19">
        <f t="shared" si="1"/>
        <v>617.81999999999994</v>
      </c>
      <c r="H66" s="45"/>
      <c r="I66">
        <v>1764.8224999999998</v>
      </c>
      <c r="J66" s="20">
        <f t="shared" si="2"/>
        <v>-2.499999999827196E-3</v>
      </c>
    </row>
    <row r="67" spans="2:10" ht="17.25" customHeight="1" x14ac:dyDescent="0.25">
      <c r="B67" s="27"/>
      <c r="C67" s="35" t="s">
        <v>94</v>
      </c>
      <c r="D67" s="43">
        <v>1470.68</v>
      </c>
      <c r="E67" s="43">
        <f t="shared" si="8"/>
        <v>1764.82</v>
      </c>
      <c r="F67" s="36">
        <v>1993</v>
      </c>
      <c r="G67" s="19">
        <f t="shared" si="1"/>
        <v>-228.18000000000006</v>
      </c>
      <c r="H67" s="45"/>
      <c r="I67">
        <v>1764.8224999999998</v>
      </c>
      <c r="J67" s="20">
        <f t="shared" si="2"/>
        <v>-2.499999999827196E-3</v>
      </c>
    </row>
    <row r="68" spans="2:10" ht="17.25" customHeight="1" x14ac:dyDescent="0.25">
      <c r="B68" s="27"/>
      <c r="C68" s="35" t="s">
        <v>95</v>
      </c>
      <c r="D68" s="43">
        <v>1905.66</v>
      </c>
      <c r="E68" s="43">
        <f t="shared" si="8"/>
        <v>2286.79</v>
      </c>
      <c r="F68" s="36">
        <v>1425</v>
      </c>
      <c r="G68" s="19">
        <f t="shared" si="1"/>
        <v>861.79</v>
      </c>
      <c r="H68" s="45"/>
      <c r="I68">
        <v>2286.7849999999999</v>
      </c>
      <c r="J68" s="20">
        <f t="shared" si="2"/>
        <v>5.0000000001091394E-3</v>
      </c>
    </row>
    <row r="69" spans="2:10" ht="17.25" customHeight="1" x14ac:dyDescent="0.25">
      <c r="B69" s="27"/>
      <c r="C69" s="35" t="s">
        <v>96</v>
      </c>
      <c r="D69" s="43">
        <v>1905.66</v>
      </c>
      <c r="E69" s="43">
        <f t="shared" si="8"/>
        <v>2286.79</v>
      </c>
      <c r="F69" s="36">
        <v>2433</v>
      </c>
      <c r="G69" s="19">
        <f t="shared" si="1"/>
        <v>-146.21000000000004</v>
      </c>
      <c r="H69" s="45"/>
      <c r="I69">
        <v>2286.7849999999999</v>
      </c>
      <c r="J69" s="20">
        <f t="shared" si="2"/>
        <v>5.0000000001091394E-3</v>
      </c>
    </row>
    <row r="70" spans="2:10" ht="15.75" customHeight="1" x14ac:dyDescent="0.25">
      <c r="B70" s="24" t="s">
        <v>97</v>
      </c>
      <c r="C70" s="46" t="s">
        <v>98</v>
      </c>
      <c r="D70" s="43">
        <v>555.13</v>
      </c>
      <c r="E70" s="43">
        <f t="shared" si="8"/>
        <v>666.16</v>
      </c>
      <c r="F70" s="36">
        <v>343</v>
      </c>
      <c r="G70" s="19">
        <f t="shared" si="1"/>
        <v>323.15999999999997</v>
      </c>
      <c r="H70" s="44"/>
      <c r="I70">
        <v>666.16250000000002</v>
      </c>
      <c r="J70" s="20">
        <f t="shared" si="2"/>
        <v>-2.5000000000545697E-3</v>
      </c>
    </row>
    <row r="71" spans="2:10" ht="15.75" customHeight="1" x14ac:dyDescent="0.25">
      <c r="B71" s="24" t="s">
        <v>99</v>
      </c>
      <c r="C71" s="46" t="s">
        <v>100</v>
      </c>
      <c r="D71" s="43">
        <v>555.13</v>
      </c>
      <c r="E71" s="43">
        <f t="shared" si="8"/>
        <v>666.16</v>
      </c>
      <c r="F71" s="36">
        <v>677</v>
      </c>
      <c r="G71" s="19">
        <f t="shared" ref="G71:G112" si="9">E71-F71</f>
        <v>-10.840000000000032</v>
      </c>
      <c r="H71" s="44"/>
      <c r="I71" s="47">
        <v>666.16250000000002</v>
      </c>
      <c r="J71" s="20">
        <f t="shared" ref="J71:J113" si="10">E71-I71</f>
        <v>-2.5000000000545697E-3</v>
      </c>
    </row>
    <row r="72" spans="2:10" ht="15.75" customHeight="1" x14ac:dyDescent="0.25">
      <c r="B72" s="24" t="s">
        <v>101</v>
      </c>
      <c r="C72" s="46" t="s">
        <v>102</v>
      </c>
      <c r="D72" s="43">
        <v>596.54999999999995</v>
      </c>
      <c r="E72" s="43">
        <f t="shared" si="8"/>
        <v>715.86</v>
      </c>
      <c r="F72" s="36">
        <v>370</v>
      </c>
      <c r="G72" s="19">
        <f t="shared" si="9"/>
        <v>345.86</v>
      </c>
      <c r="H72" s="45"/>
      <c r="I72" s="47">
        <v>715.8599999999999</v>
      </c>
      <c r="J72" s="20">
        <f t="shared" si="10"/>
        <v>0</v>
      </c>
    </row>
    <row r="73" spans="2:10" ht="20.25" customHeight="1" thickBot="1" x14ac:dyDescent="0.3">
      <c r="B73" s="24" t="s">
        <v>103</v>
      </c>
      <c r="C73" s="46" t="s">
        <v>104</v>
      </c>
      <c r="D73" s="43">
        <v>596.54999999999995</v>
      </c>
      <c r="E73" s="43">
        <f t="shared" si="8"/>
        <v>715.86</v>
      </c>
      <c r="F73" s="40">
        <v>718</v>
      </c>
      <c r="G73" s="19">
        <f t="shared" si="9"/>
        <v>-2.1399999999999864</v>
      </c>
      <c r="H73" s="45"/>
      <c r="I73" s="47">
        <v>715.8599999999999</v>
      </c>
      <c r="J73" s="20">
        <f t="shared" si="10"/>
        <v>0</v>
      </c>
    </row>
    <row r="74" spans="2:10" s="42" customFormat="1" ht="23.25" customHeight="1" x14ac:dyDescent="0.25">
      <c r="B74" s="25" t="s">
        <v>85</v>
      </c>
      <c r="C74" s="13" t="s">
        <v>105</v>
      </c>
      <c r="D74" s="11"/>
      <c r="E74" s="11"/>
      <c r="F74" s="48"/>
      <c r="G74" s="19">
        <f t="shared" si="9"/>
        <v>0</v>
      </c>
      <c r="J74" s="20">
        <f t="shared" si="10"/>
        <v>0</v>
      </c>
    </row>
    <row r="75" spans="2:10" ht="30" customHeight="1" x14ac:dyDescent="0.25">
      <c r="B75" s="27" t="s">
        <v>106</v>
      </c>
      <c r="C75" s="49" t="s">
        <v>107</v>
      </c>
      <c r="D75" s="38"/>
      <c r="E75" s="38"/>
      <c r="F75" s="21">
        <v>4420</v>
      </c>
      <c r="G75" s="19">
        <f t="shared" si="9"/>
        <v>-4420</v>
      </c>
      <c r="H75" s="45"/>
      <c r="J75" s="20">
        <f t="shared" si="10"/>
        <v>0</v>
      </c>
    </row>
    <row r="76" spans="2:10" s="50" customFormat="1" ht="19.5" customHeight="1" x14ac:dyDescent="0.25">
      <c r="B76" s="27"/>
      <c r="C76" s="35" t="s">
        <v>89</v>
      </c>
      <c r="D76" s="43">
        <v>2332.75</v>
      </c>
      <c r="E76" s="43">
        <f t="shared" ref="E76:E84" si="11">ROUND(D76*1.2,2)</f>
        <v>2799.3</v>
      </c>
      <c r="F76" s="21">
        <v>1800</v>
      </c>
      <c r="G76" s="19">
        <f t="shared" si="9"/>
        <v>999.30000000000018</v>
      </c>
      <c r="H76" s="44"/>
      <c r="I76" s="50">
        <v>2799.3</v>
      </c>
      <c r="J76" s="20">
        <f t="shared" si="10"/>
        <v>0</v>
      </c>
    </row>
    <row r="77" spans="2:10" s="50" customFormat="1" ht="19.5" customHeight="1" x14ac:dyDescent="0.25">
      <c r="B77" s="27"/>
      <c r="C77" s="35" t="s">
        <v>91</v>
      </c>
      <c r="D77" s="43">
        <v>2978.82</v>
      </c>
      <c r="E77" s="43">
        <f t="shared" si="11"/>
        <v>3574.58</v>
      </c>
      <c r="F77" s="21">
        <v>2358</v>
      </c>
      <c r="G77" s="19">
        <f t="shared" si="9"/>
        <v>1216.58</v>
      </c>
      <c r="H77" s="45"/>
      <c r="I77" s="50">
        <v>3574.5750000000007</v>
      </c>
      <c r="J77" s="20">
        <f t="shared" si="10"/>
        <v>4.9999999991996447E-3</v>
      </c>
    </row>
    <row r="78" spans="2:10" s="50" customFormat="1" ht="19.5" customHeight="1" x14ac:dyDescent="0.25">
      <c r="B78" s="27"/>
      <c r="C78" s="35" t="s">
        <v>93</v>
      </c>
      <c r="D78" s="43">
        <v>3429.76</v>
      </c>
      <c r="E78" s="43">
        <f t="shared" si="11"/>
        <v>4115.71</v>
      </c>
      <c r="F78" s="21">
        <v>3163</v>
      </c>
      <c r="G78" s="19">
        <f t="shared" si="9"/>
        <v>952.71</v>
      </c>
      <c r="H78" s="45"/>
      <c r="I78" s="50">
        <v>4115.7125000000005</v>
      </c>
      <c r="J78" s="20">
        <f t="shared" si="10"/>
        <v>-2.500000000509317E-3</v>
      </c>
    </row>
    <row r="79" spans="2:10" s="50" customFormat="1" ht="19.5" customHeight="1" x14ac:dyDescent="0.25">
      <c r="B79" s="27"/>
      <c r="C79" s="35" t="s">
        <v>95</v>
      </c>
      <c r="D79" s="43">
        <v>4197.22</v>
      </c>
      <c r="E79" s="43">
        <f t="shared" si="11"/>
        <v>5036.66</v>
      </c>
      <c r="F79" s="21">
        <v>3920</v>
      </c>
      <c r="G79" s="19">
        <f t="shared" si="9"/>
        <v>1116.6599999999999</v>
      </c>
      <c r="H79" s="45"/>
      <c r="I79" s="50">
        <v>5036.6625000000004</v>
      </c>
      <c r="J79" s="20">
        <f t="shared" si="10"/>
        <v>-2.500000000509317E-3</v>
      </c>
    </row>
    <row r="80" spans="2:10" ht="18.75" customHeight="1" x14ac:dyDescent="0.25">
      <c r="B80" s="27" t="s">
        <v>108</v>
      </c>
      <c r="C80" s="49" t="s">
        <v>109</v>
      </c>
      <c r="D80" s="38"/>
      <c r="E80" s="38"/>
      <c r="F80" s="21">
        <v>1921</v>
      </c>
      <c r="G80" s="19">
        <f t="shared" si="9"/>
        <v>-1921</v>
      </c>
      <c r="H80" s="45"/>
      <c r="J80" s="20">
        <f t="shared" si="10"/>
        <v>0</v>
      </c>
    </row>
    <row r="81" spans="2:10" s="50" customFormat="1" ht="18" customHeight="1" x14ac:dyDescent="0.25">
      <c r="B81" s="27"/>
      <c r="C81" s="35" t="s">
        <v>89</v>
      </c>
      <c r="D81" s="43">
        <v>755.41</v>
      </c>
      <c r="E81" s="43">
        <f t="shared" si="11"/>
        <v>906.49</v>
      </c>
      <c r="F81" s="21">
        <v>967</v>
      </c>
      <c r="G81" s="19">
        <f t="shared" si="9"/>
        <v>-60.509999999999991</v>
      </c>
      <c r="H81" s="51"/>
      <c r="I81" s="50">
        <v>906.48500000000001</v>
      </c>
      <c r="J81" s="20">
        <f t="shared" si="10"/>
        <v>4.9999999999954525E-3</v>
      </c>
    </row>
    <row r="82" spans="2:10" s="50" customFormat="1" ht="18" customHeight="1" x14ac:dyDescent="0.25">
      <c r="B82" s="27"/>
      <c r="C82" s="35" t="s">
        <v>91</v>
      </c>
      <c r="D82" s="43">
        <v>838.08</v>
      </c>
      <c r="E82" s="43">
        <f t="shared" si="11"/>
        <v>1005.7</v>
      </c>
      <c r="F82" s="21">
        <v>1039</v>
      </c>
      <c r="G82" s="19">
        <f t="shared" si="9"/>
        <v>-33.299999999999955</v>
      </c>
      <c r="H82" s="45"/>
      <c r="I82" s="50">
        <v>1005.7025</v>
      </c>
      <c r="J82" s="20">
        <f t="shared" si="10"/>
        <v>-2.4999999999408828E-3</v>
      </c>
    </row>
    <row r="83" spans="2:10" s="50" customFormat="1" ht="18" customHeight="1" x14ac:dyDescent="0.25">
      <c r="B83" s="27"/>
      <c r="C83" s="35" t="s">
        <v>93</v>
      </c>
      <c r="D83" s="43">
        <v>838.08</v>
      </c>
      <c r="E83" s="43">
        <f t="shared" si="11"/>
        <v>1005.7</v>
      </c>
      <c r="F83" s="21">
        <v>1380</v>
      </c>
      <c r="G83" s="19">
        <f t="shared" si="9"/>
        <v>-374.29999999999995</v>
      </c>
      <c r="H83" s="45"/>
      <c r="I83" s="50">
        <v>1005.7025</v>
      </c>
      <c r="J83" s="20">
        <f t="shared" si="10"/>
        <v>-2.4999999999408828E-3</v>
      </c>
    </row>
    <row r="84" spans="2:10" s="50" customFormat="1" ht="18" customHeight="1" x14ac:dyDescent="0.25">
      <c r="B84" s="27"/>
      <c r="C84" s="35" t="s">
        <v>95</v>
      </c>
      <c r="D84" s="43">
        <v>838.08</v>
      </c>
      <c r="E84" s="43">
        <f t="shared" si="11"/>
        <v>1005.7</v>
      </c>
      <c r="F84" s="21">
        <v>1664</v>
      </c>
      <c r="G84" s="19">
        <f t="shared" si="9"/>
        <v>-658.3</v>
      </c>
      <c r="H84" s="45"/>
      <c r="I84" s="50">
        <v>1005.7025</v>
      </c>
      <c r="J84" s="20">
        <f t="shared" si="10"/>
        <v>-2.4999999999408828E-3</v>
      </c>
    </row>
    <row r="85" spans="2:10" s="53" customFormat="1" ht="24.75" customHeight="1" x14ac:dyDescent="0.25">
      <c r="B85" s="25">
        <v>10</v>
      </c>
      <c r="C85" s="13" t="s">
        <v>110</v>
      </c>
      <c r="D85" s="11"/>
      <c r="E85" s="11"/>
      <c r="F85" s="52"/>
      <c r="G85" s="19">
        <f t="shared" si="9"/>
        <v>0</v>
      </c>
      <c r="J85" s="20">
        <f t="shared" si="10"/>
        <v>0</v>
      </c>
    </row>
    <row r="86" spans="2:10" ht="21.75" customHeight="1" x14ac:dyDescent="0.25">
      <c r="B86" s="27" t="s">
        <v>111</v>
      </c>
      <c r="C86" s="49" t="s">
        <v>112</v>
      </c>
      <c r="D86" s="38"/>
      <c r="E86" s="38"/>
      <c r="F86" s="21">
        <v>1620</v>
      </c>
      <c r="G86" s="19">
        <f t="shared" si="9"/>
        <v>-1620</v>
      </c>
      <c r="H86" s="45"/>
      <c r="I86" s="54"/>
      <c r="J86" s="20">
        <f t="shared" si="10"/>
        <v>0</v>
      </c>
    </row>
    <row r="87" spans="2:10" ht="17.25" customHeight="1" x14ac:dyDescent="0.25">
      <c r="B87" s="27"/>
      <c r="C87" s="29" t="s">
        <v>89</v>
      </c>
      <c r="D87" s="43">
        <v>683.34</v>
      </c>
      <c r="E87" s="43">
        <f t="shared" ref="E87:E92" si="12">ROUND(D87*1.2,2)</f>
        <v>820.01</v>
      </c>
      <c r="F87" s="21">
        <v>581</v>
      </c>
      <c r="G87" s="19">
        <f t="shared" si="9"/>
        <v>239.01</v>
      </c>
      <c r="H87" s="51"/>
      <c r="I87" s="54">
        <v>820.00749999999994</v>
      </c>
      <c r="J87" s="20">
        <f t="shared" si="10"/>
        <v>2.5000000000545697E-3</v>
      </c>
    </row>
    <row r="88" spans="2:10" ht="17.25" customHeight="1" x14ac:dyDescent="0.25">
      <c r="B88" s="27"/>
      <c r="C88" s="29" t="s">
        <v>91</v>
      </c>
      <c r="D88" s="43">
        <v>844.13</v>
      </c>
      <c r="E88" s="43">
        <f t="shared" si="12"/>
        <v>1012.96</v>
      </c>
      <c r="F88" s="21">
        <v>733</v>
      </c>
      <c r="G88" s="19">
        <f t="shared" si="9"/>
        <v>279.96000000000004</v>
      </c>
      <c r="H88" s="45"/>
      <c r="I88" s="54">
        <v>1012.955</v>
      </c>
      <c r="J88" s="20">
        <f t="shared" si="10"/>
        <v>4.9999999999954525E-3</v>
      </c>
    </row>
    <row r="89" spans="2:10" ht="17.25" customHeight="1" x14ac:dyDescent="0.25">
      <c r="B89" s="27"/>
      <c r="C89" s="29" t="s">
        <v>93</v>
      </c>
      <c r="D89" s="43">
        <v>1125.48</v>
      </c>
      <c r="E89" s="43">
        <f t="shared" si="12"/>
        <v>1350.58</v>
      </c>
      <c r="F89" s="21">
        <v>1064</v>
      </c>
      <c r="G89" s="19">
        <f t="shared" si="9"/>
        <v>286.57999999999993</v>
      </c>
      <c r="H89" s="45"/>
      <c r="I89" s="54">
        <v>1350.5749999999998</v>
      </c>
      <c r="J89" s="20">
        <f t="shared" si="10"/>
        <v>5.0000000001091394E-3</v>
      </c>
    </row>
    <row r="90" spans="2:10" ht="17.25" customHeight="1" x14ac:dyDescent="0.25">
      <c r="B90" s="27"/>
      <c r="C90" s="29" t="s">
        <v>95</v>
      </c>
      <c r="D90" s="43">
        <v>1356.62</v>
      </c>
      <c r="E90" s="43">
        <f t="shared" si="12"/>
        <v>1627.94</v>
      </c>
      <c r="F90" s="21">
        <v>1401</v>
      </c>
      <c r="G90" s="19">
        <f t="shared" si="9"/>
        <v>226.94000000000005</v>
      </c>
      <c r="H90" s="45"/>
      <c r="I90" s="54">
        <v>1627.9399999999998</v>
      </c>
      <c r="J90" s="20">
        <f t="shared" si="10"/>
        <v>0</v>
      </c>
    </row>
    <row r="91" spans="2:10" ht="21.75" customHeight="1" x14ac:dyDescent="0.25">
      <c r="B91" s="24" t="s">
        <v>113</v>
      </c>
      <c r="C91" s="28" t="s">
        <v>114</v>
      </c>
      <c r="D91" s="43">
        <v>321.56</v>
      </c>
      <c r="E91" s="43">
        <f t="shared" si="12"/>
        <v>385.87</v>
      </c>
      <c r="F91" s="21">
        <v>246</v>
      </c>
      <c r="G91" s="19">
        <f t="shared" si="9"/>
        <v>139.87</v>
      </c>
      <c r="H91" s="51"/>
      <c r="I91" s="55">
        <v>385.86500000000007</v>
      </c>
      <c r="J91" s="20">
        <f t="shared" si="10"/>
        <v>4.9999999999386091E-3</v>
      </c>
    </row>
    <row r="92" spans="2:10" ht="21.75" customHeight="1" x14ac:dyDescent="0.25">
      <c r="B92" s="24" t="s">
        <v>115</v>
      </c>
      <c r="C92" s="28" t="s">
        <v>116</v>
      </c>
      <c r="D92" s="43">
        <v>371.82</v>
      </c>
      <c r="E92" s="43">
        <f t="shared" si="12"/>
        <v>446.18</v>
      </c>
      <c r="F92" s="21">
        <v>269</v>
      </c>
      <c r="G92" s="19">
        <f t="shared" si="9"/>
        <v>177.18</v>
      </c>
      <c r="H92" s="45"/>
      <c r="I92" s="55">
        <v>446.17500000000001</v>
      </c>
      <c r="J92" s="20">
        <f t="shared" si="10"/>
        <v>4.9999999999954525E-3</v>
      </c>
    </row>
    <row r="93" spans="2:10" ht="21.75" customHeight="1" x14ac:dyDescent="0.25">
      <c r="B93" s="25">
        <v>10</v>
      </c>
      <c r="C93" s="13" t="s">
        <v>117</v>
      </c>
      <c r="D93" s="56"/>
      <c r="E93" s="56"/>
      <c r="F93" s="14"/>
      <c r="G93" s="19">
        <f t="shared" si="9"/>
        <v>0</v>
      </c>
      <c r="J93" s="20">
        <f t="shared" si="10"/>
        <v>0</v>
      </c>
    </row>
    <row r="94" spans="2:10" ht="31.5" customHeight="1" x14ac:dyDescent="0.25">
      <c r="B94" s="27" t="s">
        <v>118</v>
      </c>
      <c r="C94" s="57" t="s">
        <v>119</v>
      </c>
      <c r="D94" s="38"/>
      <c r="E94" s="38"/>
      <c r="F94" s="21">
        <v>4330</v>
      </c>
      <c r="G94" s="19">
        <f t="shared" si="9"/>
        <v>-4330</v>
      </c>
      <c r="H94" s="45"/>
      <c r="J94" s="20">
        <f t="shared" si="10"/>
        <v>0</v>
      </c>
    </row>
    <row r="95" spans="2:10" ht="18" customHeight="1" x14ac:dyDescent="0.25">
      <c r="B95" s="27"/>
      <c r="C95" s="58" t="s">
        <v>89</v>
      </c>
      <c r="D95" s="43">
        <v>2158.5700000000002</v>
      </c>
      <c r="E95" s="43">
        <f t="shared" ref="E95:E112" si="13">ROUND(D95*1.2,2)</f>
        <v>2590.2800000000002</v>
      </c>
      <c r="F95" s="21">
        <v>1698</v>
      </c>
      <c r="G95" s="19">
        <f t="shared" si="9"/>
        <v>892.2800000000002</v>
      </c>
      <c r="H95" s="51"/>
      <c r="I95">
        <v>2590.2750000000001</v>
      </c>
      <c r="J95" s="20">
        <f t="shared" si="10"/>
        <v>5.0000000001091394E-3</v>
      </c>
    </row>
    <row r="96" spans="2:10" ht="18" customHeight="1" x14ac:dyDescent="0.25">
      <c r="B96" s="27"/>
      <c r="C96" s="58" t="s">
        <v>120</v>
      </c>
      <c r="D96" s="43">
        <v>2615.21</v>
      </c>
      <c r="E96" s="43">
        <f t="shared" si="13"/>
        <v>3138.25</v>
      </c>
      <c r="F96" s="21">
        <v>2150</v>
      </c>
      <c r="G96" s="19">
        <f t="shared" si="9"/>
        <v>988.25</v>
      </c>
      <c r="H96" s="45"/>
      <c r="I96">
        <v>3138.25</v>
      </c>
      <c r="J96" s="20">
        <f t="shared" si="10"/>
        <v>0</v>
      </c>
    </row>
    <row r="97" spans="2:10" ht="18" customHeight="1" x14ac:dyDescent="0.25">
      <c r="B97" s="27"/>
      <c r="C97" s="58" t="s">
        <v>93</v>
      </c>
      <c r="D97" s="43">
        <v>3603.17</v>
      </c>
      <c r="E97" s="43">
        <f t="shared" si="13"/>
        <v>4323.8</v>
      </c>
      <c r="F97" s="21">
        <v>3053</v>
      </c>
      <c r="G97" s="19">
        <f t="shared" si="9"/>
        <v>1270.8000000000002</v>
      </c>
      <c r="H97" s="45"/>
      <c r="I97">
        <v>4323.8024999999998</v>
      </c>
      <c r="J97" s="20">
        <f t="shared" si="10"/>
        <v>-2.4999999995998223E-3</v>
      </c>
    </row>
    <row r="98" spans="2:10" ht="18" customHeight="1" x14ac:dyDescent="0.25">
      <c r="B98" s="27"/>
      <c r="C98" s="58" t="s">
        <v>95</v>
      </c>
      <c r="D98" s="43">
        <v>4466.59</v>
      </c>
      <c r="E98" s="43">
        <f t="shared" si="13"/>
        <v>5359.91</v>
      </c>
      <c r="F98" s="21">
        <v>3766</v>
      </c>
      <c r="G98" s="19">
        <f t="shared" si="9"/>
        <v>1593.9099999999999</v>
      </c>
      <c r="H98" s="45"/>
      <c r="I98">
        <v>5359.9049999999997</v>
      </c>
      <c r="J98" s="20">
        <f t="shared" si="10"/>
        <v>5.0000000001091394E-3</v>
      </c>
    </row>
    <row r="99" spans="2:10" ht="33" customHeight="1" x14ac:dyDescent="0.25">
      <c r="B99" s="27" t="s">
        <v>121</v>
      </c>
      <c r="C99" s="57" t="s">
        <v>122</v>
      </c>
      <c r="D99" s="38"/>
      <c r="E99" s="38"/>
      <c r="F99" s="21">
        <v>713</v>
      </c>
      <c r="G99" s="19">
        <f t="shared" si="9"/>
        <v>-713</v>
      </c>
      <c r="H99" s="45"/>
      <c r="J99" s="20">
        <f t="shared" si="10"/>
        <v>0</v>
      </c>
    </row>
    <row r="100" spans="2:10" ht="15.75" customHeight="1" x14ac:dyDescent="0.25">
      <c r="B100" s="27"/>
      <c r="C100" s="59" t="s">
        <v>89</v>
      </c>
      <c r="D100" s="43">
        <v>743.29</v>
      </c>
      <c r="E100" s="43">
        <f t="shared" si="13"/>
        <v>891.95</v>
      </c>
      <c r="F100" s="21">
        <v>576</v>
      </c>
      <c r="G100" s="19">
        <f t="shared" si="9"/>
        <v>315.95000000000005</v>
      </c>
      <c r="H100" s="51"/>
      <c r="I100">
        <v>891.94500000000005</v>
      </c>
      <c r="J100" s="20">
        <f t="shared" si="10"/>
        <v>4.9999999999954525E-3</v>
      </c>
    </row>
    <row r="101" spans="2:10" ht="15.75" customHeight="1" x14ac:dyDescent="0.25">
      <c r="B101" s="27"/>
      <c r="C101" s="59" t="s">
        <v>123</v>
      </c>
      <c r="D101" s="43">
        <v>762.85</v>
      </c>
      <c r="E101" s="43">
        <f t="shared" si="13"/>
        <v>915.42</v>
      </c>
      <c r="F101" s="21">
        <v>619</v>
      </c>
      <c r="G101" s="19">
        <f t="shared" si="9"/>
        <v>296.41999999999996</v>
      </c>
      <c r="H101" s="45"/>
      <c r="I101">
        <v>915.41750000000002</v>
      </c>
      <c r="J101" s="20">
        <f t="shared" si="10"/>
        <v>2.4999999999408828E-3</v>
      </c>
    </row>
    <row r="102" spans="2:10" ht="21.75" customHeight="1" x14ac:dyDescent="0.25">
      <c r="B102" s="25" t="s">
        <v>124</v>
      </c>
      <c r="C102" s="26" t="s">
        <v>125</v>
      </c>
      <c r="D102" s="56"/>
      <c r="E102" s="56"/>
      <c r="F102" s="14"/>
      <c r="G102" s="19">
        <f t="shared" si="9"/>
        <v>0</v>
      </c>
      <c r="J102" s="20">
        <f t="shared" si="10"/>
        <v>0</v>
      </c>
    </row>
    <row r="103" spans="2:10" ht="18.75" customHeight="1" x14ac:dyDescent="0.25">
      <c r="B103" s="24" t="s">
        <v>126</v>
      </c>
      <c r="C103" s="28" t="s">
        <v>127</v>
      </c>
      <c r="D103" s="43">
        <v>236.4</v>
      </c>
      <c r="E103" s="43">
        <f t="shared" si="13"/>
        <v>283.68</v>
      </c>
      <c r="F103" s="14"/>
      <c r="G103" s="19">
        <f t="shared" si="9"/>
        <v>283.68</v>
      </c>
      <c r="I103">
        <v>283.68418750000001</v>
      </c>
      <c r="J103" s="20">
        <f t="shared" si="10"/>
        <v>-4.1875000000004547E-3</v>
      </c>
    </row>
    <row r="104" spans="2:10" ht="18.75" customHeight="1" x14ac:dyDescent="0.25">
      <c r="B104" s="24" t="s">
        <v>128</v>
      </c>
      <c r="C104" s="28" t="s">
        <v>129</v>
      </c>
      <c r="D104" s="43">
        <v>173.16</v>
      </c>
      <c r="E104" s="43">
        <f t="shared" si="13"/>
        <v>207.79</v>
      </c>
      <c r="F104" s="14"/>
      <c r="G104" s="19">
        <f t="shared" si="9"/>
        <v>207.79</v>
      </c>
      <c r="I104">
        <v>207.7928125</v>
      </c>
      <c r="J104" s="20">
        <f t="shared" si="10"/>
        <v>-2.8125000000045475E-3</v>
      </c>
    </row>
    <row r="105" spans="2:10" ht="21.75" customHeight="1" x14ac:dyDescent="0.25">
      <c r="B105" s="25" t="s">
        <v>130</v>
      </c>
      <c r="C105" s="13" t="s">
        <v>131</v>
      </c>
      <c r="D105" s="56"/>
      <c r="E105" s="56"/>
      <c r="F105" s="14"/>
      <c r="G105" s="19">
        <f t="shared" si="9"/>
        <v>0</v>
      </c>
      <c r="J105" s="20">
        <f t="shared" si="10"/>
        <v>0</v>
      </c>
    </row>
    <row r="106" spans="2:10" s="60" customFormat="1" ht="17.25" customHeight="1" x14ac:dyDescent="0.25">
      <c r="B106" s="24" t="s">
        <v>132</v>
      </c>
      <c r="C106" s="28" t="s">
        <v>133</v>
      </c>
      <c r="D106" s="61">
        <v>205.48</v>
      </c>
      <c r="E106" s="62">
        <f t="shared" si="13"/>
        <v>246.58</v>
      </c>
      <c r="F106" s="63">
        <v>270</v>
      </c>
      <c r="G106" s="19">
        <f t="shared" si="9"/>
        <v>-23.419999999999987</v>
      </c>
      <c r="H106" s="64"/>
      <c r="I106" s="64">
        <v>246.58250000000001</v>
      </c>
      <c r="J106" s="20">
        <f t="shared" si="10"/>
        <v>-2.4999999999977263E-3</v>
      </c>
    </row>
    <row r="107" spans="2:10" s="60" customFormat="1" ht="17.25" customHeight="1" x14ac:dyDescent="0.25">
      <c r="B107" s="24" t="s">
        <v>134</v>
      </c>
      <c r="C107" s="28" t="s">
        <v>135</v>
      </c>
      <c r="D107" s="62">
        <v>226.99</v>
      </c>
      <c r="E107" s="62">
        <f t="shared" si="13"/>
        <v>272.39</v>
      </c>
      <c r="F107" s="65"/>
      <c r="G107" s="19">
        <f t="shared" si="9"/>
        <v>272.39</v>
      </c>
      <c r="I107" s="60">
        <v>272.39</v>
      </c>
      <c r="J107" s="20">
        <f t="shared" si="10"/>
        <v>0</v>
      </c>
    </row>
    <row r="108" spans="2:10" s="60" customFormat="1" ht="17.25" customHeight="1" x14ac:dyDescent="0.25">
      <c r="B108" s="24" t="s">
        <v>136</v>
      </c>
      <c r="C108" s="28" t="s">
        <v>137</v>
      </c>
      <c r="D108" s="62">
        <v>191.86</v>
      </c>
      <c r="E108" s="62">
        <f t="shared" si="13"/>
        <v>230.23</v>
      </c>
      <c r="F108" s="65"/>
      <c r="G108" s="19">
        <f t="shared" si="9"/>
        <v>230.23</v>
      </c>
      <c r="I108" s="60">
        <v>230.23250000000002</v>
      </c>
      <c r="J108" s="20">
        <f t="shared" si="10"/>
        <v>-2.500000000026148E-3</v>
      </c>
    </row>
    <row r="109" spans="2:10" s="60" customFormat="1" ht="17.25" customHeight="1" x14ac:dyDescent="0.25">
      <c r="B109" s="24" t="s">
        <v>138</v>
      </c>
      <c r="C109" s="28" t="s">
        <v>139</v>
      </c>
      <c r="D109" s="62">
        <v>217.44</v>
      </c>
      <c r="E109" s="62">
        <f t="shared" si="13"/>
        <v>260.93</v>
      </c>
      <c r="F109" s="65"/>
      <c r="G109" s="19">
        <f t="shared" si="9"/>
        <v>260.93</v>
      </c>
      <c r="I109" s="60">
        <v>260.92500000000001</v>
      </c>
      <c r="J109" s="20">
        <f t="shared" si="10"/>
        <v>4.9999999999954525E-3</v>
      </c>
    </row>
    <row r="110" spans="2:10" s="66" customFormat="1" ht="25.5" customHeight="1" x14ac:dyDescent="0.25">
      <c r="B110" s="25" t="s">
        <v>140</v>
      </c>
      <c r="C110" s="13" t="s">
        <v>141</v>
      </c>
      <c r="D110" s="12"/>
      <c r="E110" s="12"/>
      <c r="F110" s="67"/>
      <c r="G110" s="19">
        <f t="shared" si="9"/>
        <v>0</v>
      </c>
      <c r="J110" s="20">
        <f t="shared" si="10"/>
        <v>0</v>
      </c>
    </row>
    <row r="111" spans="2:10" ht="32.25" customHeight="1" x14ac:dyDescent="0.25">
      <c r="B111" s="24" t="s">
        <v>142</v>
      </c>
      <c r="C111" s="16" t="s">
        <v>143</v>
      </c>
      <c r="D111" s="68">
        <v>337.69</v>
      </c>
      <c r="E111" s="68">
        <f t="shared" si="13"/>
        <v>405.23</v>
      </c>
      <c r="F111" s="21">
        <v>220</v>
      </c>
      <c r="G111" s="19">
        <f t="shared" si="9"/>
        <v>185.23000000000002</v>
      </c>
      <c r="I111">
        <v>405.22500000000002</v>
      </c>
      <c r="J111" s="20">
        <f t="shared" si="10"/>
        <v>4.9999999999954525E-3</v>
      </c>
    </row>
    <row r="112" spans="2:10" ht="32.25" customHeight="1" x14ac:dyDescent="0.25">
      <c r="B112" s="24" t="s">
        <v>144</v>
      </c>
      <c r="C112" s="16" t="s">
        <v>145</v>
      </c>
      <c r="D112" s="68">
        <v>634.70000000000005</v>
      </c>
      <c r="E112" s="68">
        <f t="shared" si="13"/>
        <v>761.64</v>
      </c>
      <c r="F112" s="14"/>
      <c r="G112" s="19">
        <f t="shared" si="9"/>
        <v>761.64</v>
      </c>
      <c r="I112">
        <v>761.6400000000001</v>
      </c>
      <c r="J112" s="20">
        <f t="shared" si="10"/>
        <v>0</v>
      </c>
    </row>
    <row r="113" spans="2:10" ht="18" hidden="1" customHeight="1" x14ac:dyDescent="0.25">
      <c r="B113" s="24" t="s">
        <v>146</v>
      </c>
      <c r="C113" s="16" t="s">
        <v>147</v>
      </c>
      <c r="D113" s="68">
        <f>ROUND([1]Розрахунок!M113,2)</f>
        <v>867.88</v>
      </c>
      <c r="E113" s="68">
        <f t="shared" ref="E113:E114" si="14">D113*1.2</f>
        <v>1041.4559999999999</v>
      </c>
      <c r="F113" s="21">
        <v>4470</v>
      </c>
      <c r="G113" s="19">
        <f t="shared" ref="G113:G114" si="15">D113-F113</f>
        <v>-3602.12</v>
      </c>
      <c r="J113" s="20">
        <f t="shared" si="10"/>
        <v>1041.4559999999999</v>
      </c>
    </row>
    <row r="114" spans="2:10" ht="18" hidden="1" customHeight="1" x14ac:dyDescent="0.25">
      <c r="B114" s="24" t="s">
        <v>148</v>
      </c>
      <c r="C114" s="16" t="s">
        <v>149</v>
      </c>
      <c r="D114" s="68">
        <f>ROUND([1]Розрахунок!M114,2)</f>
        <v>867.88</v>
      </c>
      <c r="E114" s="68">
        <f t="shared" si="14"/>
        <v>1041.4559999999999</v>
      </c>
      <c r="F114" s="14"/>
      <c r="G114" s="19">
        <f t="shared" si="15"/>
        <v>867.88</v>
      </c>
      <c r="J114" s="69"/>
    </row>
    <row r="115" spans="2:10" ht="15.75" x14ac:dyDescent="0.25">
      <c r="B115" s="10"/>
      <c r="C115" s="70"/>
      <c r="D115" s="38"/>
      <c r="E115" s="38"/>
      <c r="F115" s="71"/>
      <c r="J115" s="69"/>
    </row>
    <row r="116" spans="2:10" ht="15.75" x14ac:dyDescent="0.25">
      <c r="B116" s="72"/>
      <c r="C116" s="73"/>
      <c r="D116" s="74"/>
      <c r="E116" s="75"/>
    </row>
    <row r="117" spans="2:10" ht="15.75" x14ac:dyDescent="0.25">
      <c r="B117" s="75"/>
      <c r="C117" s="76" t="s">
        <v>150</v>
      </c>
      <c r="D117" s="75"/>
      <c r="E117" s="75"/>
    </row>
    <row r="118" spans="2:10" ht="38.25" customHeight="1" x14ac:dyDescent="0.25">
      <c r="B118" s="75"/>
      <c r="C118" s="77" t="s">
        <v>151</v>
      </c>
      <c r="D118" s="77"/>
      <c r="E118" s="77"/>
      <c r="F118" s="77"/>
    </row>
    <row r="119" spans="2:10" ht="38.25" customHeight="1" x14ac:dyDescent="0.25">
      <c r="B119" s="75"/>
      <c r="C119" s="77" t="s">
        <v>152</v>
      </c>
      <c r="D119" s="77"/>
      <c r="E119" s="77"/>
      <c r="F119" s="78"/>
    </row>
  </sheetData>
  <mergeCells count="14">
    <mergeCell ref="C119:E119"/>
    <mergeCell ref="B75:B79"/>
    <mergeCell ref="B80:B84"/>
    <mergeCell ref="B86:B90"/>
    <mergeCell ref="B94:B98"/>
    <mergeCell ref="B99:B101"/>
    <mergeCell ref="C118:F118"/>
    <mergeCell ref="B2:D2"/>
    <mergeCell ref="B30:B33"/>
    <mergeCell ref="B34:B37"/>
    <mergeCell ref="B38:B41"/>
    <mergeCell ref="B42:B45"/>
    <mergeCell ref="B61:B69"/>
    <mergeCell ref="B1:D1"/>
  </mergeCells>
  <pageMargins left="0.70866141732283472" right="0.11811023622047245" top="0" bottom="0" header="0.31496062992125984" footer="0.31496062992125984"/>
  <pageSetup paperSize="9" scale="6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 Прайс  на послуги</vt:lpstr>
      <vt:lpstr>'Додаток 1 Прайс  на послуги'!Область_друку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Тис Оксана Ярославівна</dc:creator>
  <cp:lastModifiedBy>Тис Оксана Ярославівна</cp:lastModifiedBy>
  <dcterms:created xsi:type="dcterms:W3CDTF">2024-12-27T09:27:42Z</dcterms:created>
  <dcterms:modified xsi:type="dcterms:W3CDTF">2024-12-27T09:30:10Z</dcterms:modified>
</cp:coreProperties>
</file>